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9720" windowHeight="5940" activeTab="0"/>
  </bookViews>
  <sheets>
    <sheet name="N0n-plan" sheetId="1" r:id="rId1"/>
    <sheet name="sector wise summary" sheetId="2" r:id="rId2"/>
  </sheets>
  <definedNames>
    <definedName name="_xlnm.Print_Area" localSheetId="0">'N0n-plan'!$A$1:$AA$120</definedName>
    <definedName name="_xlnm.Print_Area" localSheetId="1">'sector wise summary'!$A$1:$AD$27</definedName>
    <definedName name="_xlnm.Print_Titles" localSheetId="0">'N0n-plan'!$1:$8</definedName>
    <definedName name="_xlnm.Print_Titles" localSheetId="1">'sector wise summary'!$4:$4</definedName>
  </definedNames>
  <calcPr fullCalcOnLoad="1"/>
</workbook>
</file>

<file path=xl/sharedStrings.xml><?xml version="1.0" encoding="utf-8"?>
<sst xmlns="http://schemas.openxmlformats.org/spreadsheetml/2006/main" count="221" uniqueCount="171">
  <si>
    <t>2005-06</t>
  </si>
  <si>
    <t>B.E</t>
  </si>
  <si>
    <t>R.E.</t>
  </si>
  <si>
    <t>Actual Expd.</t>
  </si>
  <si>
    <t>2006-07</t>
  </si>
  <si>
    <t>RE</t>
  </si>
  <si>
    <t>2007-08</t>
  </si>
  <si>
    <t>BE</t>
  </si>
  <si>
    <t>\</t>
  </si>
  <si>
    <t>2008-09</t>
  </si>
  <si>
    <t>2009-10</t>
  </si>
  <si>
    <t>Actual Exp.</t>
  </si>
  <si>
    <t xml:space="preserve">Actual Exp.        </t>
  </si>
  <si>
    <t xml:space="preserve">  Actual Exp.       </t>
  </si>
  <si>
    <t xml:space="preserve">Actual Exp.         </t>
  </si>
  <si>
    <t>2010-11</t>
  </si>
  <si>
    <t>2011-12</t>
  </si>
  <si>
    <r>
      <t xml:space="preserve">Actual Exp. </t>
    </r>
    <r>
      <rPr>
        <b/>
        <sz val="11"/>
        <rFont val="Arial"/>
        <family val="2"/>
      </rPr>
      <t xml:space="preserve">      </t>
    </r>
  </si>
  <si>
    <t xml:space="preserve">Actual Exp.  </t>
  </si>
  <si>
    <r>
      <t xml:space="preserve">Actual Exp. </t>
    </r>
    <r>
      <rPr>
        <sz val="11"/>
        <rFont val="Arial"/>
        <family val="2"/>
      </rPr>
      <t xml:space="preserve"> </t>
    </r>
  </si>
  <si>
    <r>
      <t>Actual Exp.</t>
    </r>
    <r>
      <rPr>
        <b/>
        <sz val="11"/>
        <rFont val="Arial"/>
        <family val="2"/>
      </rPr>
      <t xml:space="preserve"> </t>
    </r>
  </si>
  <si>
    <t>2012-13</t>
  </si>
  <si>
    <t>2013-14</t>
  </si>
  <si>
    <t>2014-15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</si>
  <si>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</si>
  <si>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</si>
  <si>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</si>
  <si>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</si>
  <si>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</si>
  <si>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</si>
  <si>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</si>
  <si>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</si>
  <si>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</si>
  <si>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</si>
  <si>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</si>
  <si>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</si>
  <si>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No. </t>
  </si>
  <si>
    <t>Amount</t>
  </si>
  <si>
    <t>Hkkjrh; iqjkrRlo losZ{k.k</t>
  </si>
  <si>
    <t>lfpoky; ,oa lkekftd lsok,a</t>
  </si>
  <si>
    <t>lao/kZu vkSj izlkj</t>
  </si>
  <si>
    <t>ekuo foKku ,oa u`tkfr foKku</t>
  </si>
  <si>
    <t>vfHkys[kkxkj vkSj vfHkys[kh; iqLrdky;</t>
  </si>
  <si>
    <t>ckS) ,oa frCcrh v/;;u</t>
  </si>
  <si>
    <t>bafnjk xka/kh jk"Vªh; dyk dsanz</t>
  </si>
  <si>
    <t>laxzgky;</t>
  </si>
  <si>
    <t>lkoZtfud iqLrdky;</t>
  </si>
  <si>
    <t>varjkZ"Vªh; lkaLd`frd laca/k ¼vkbZlhvkj½</t>
  </si>
  <si>
    <t>Lekjd] ,oa vU;</t>
  </si>
  <si>
    <t xml:space="preserve">lekjksg </t>
  </si>
  <si>
    <t xml:space="preserve">;ksx </t>
  </si>
  <si>
    <t>ctV izkDdyu</t>
  </si>
  <si>
    <t>la'kksf/kr izkDdyu</t>
  </si>
  <si>
    <t>okLrfod O;;</t>
  </si>
  <si>
    <r>
      <t xml:space="preserve">okLrfod O;; </t>
    </r>
    <r>
      <rPr>
        <b/>
        <sz val="9"/>
        <rFont val="Times New Roman"/>
        <family val="1"/>
      </rPr>
      <t>@</t>
    </r>
  </si>
  <si>
    <r>
      <t>okLrfod O;;</t>
    </r>
    <r>
      <rPr>
        <b/>
        <sz val="9"/>
        <rFont val="Calibri"/>
        <family val="2"/>
      </rPr>
      <t xml:space="preserve"> @</t>
    </r>
  </si>
  <si>
    <t>क्र.सं.</t>
  </si>
  <si>
    <t>अध्‍याय -V</t>
  </si>
  <si>
    <t>परिणाम बजट 2014-15</t>
  </si>
  <si>
    <t>करोड़ रू. में</t>
  </si>
  <si>
    <t>(करोड़ रू .में)</t>
  </si>
  <si>
    <t>राशि</t>
  </si>
  <si>
    <r>
      <rPr>
        <b/>
        <sz val="10"/>
        <rFont val="Courier"/>
        <family val="3"/>
      </rPr>
      <t>(</t>
    </r>
    <r>
      <rPr>
        <b/>
        <sz val="10"/>
        <rFont val="DevLys 040"/>
        <family val="0"/>
      </rPr>
      <t>djksM+ : esa</t>
    </r>
    <r>
      <rPr>
        <b/>
        <sz val="10"/>
        <rFont val="Agency FB"/>
        <family val="2"/>
      </rPr>
      <t>)</t>
    </r>
  </si>
  <si>
    <t>क्षेत्र / संगठन</t>
  </si>
  <si>
    <t>dyk ,oa laLd`fr dk lao/kZu vkSj izlkj</t>
  </si>
  <si>
    <t>vdknfe;ka</t>
  </si>
  <si>
    <t>laxhr ukVd vdkneh</t>
  </si>
  <si>
    <t>jk"Vz~h; ukV~; fo|ky;</t>
  </si>
  <si>
    <t>lkfgR; vdkneh</t>
  </si>
  <si>
    <t>yfyr dyk vdkneh</t>
  </si>
  <si>
    <t>IIIक</t>
  </si>
  <si>
    <t>IIIख</t>
  </si>
  <si>
    <t>loa/kZu vkSj izlkj</t>
  </si>
  <si>
    <t>lkaLd`frd lzksr ,oa izf’k{k.k dsUnzz] ubZ fnYyh</t>
  </si>
  <si>
    <t>eap] lkfgR; ,oa n`’; dyk ds {ks= esa dykdkjksa dks Nk=o`fÙk iznku djuk</t>
  </si>
  <si>
    <t xml:space="preserve">fof’k"V eapdyk ifj;kstukvksa ds fy, O;kolkf;d lewgksa vkSj O;fDr;ksa dks foRrh; lgk;rk </t>
  </si>
  <si>
    <t xml:space="preserve">dykdkj isa'ku Ldhe </t>
  </si>
  <si>
    <t xml:space="preserve">Qsyksf'ki Ldhe </t>
  </si>
  <si>
    <t>bafnjk xka/kh jk’Vªh; dyk dsUnz ¼vkbZth,ulh,½</t>
  </si>
  <si>
    <t xml:space="preserve">laxzgky; </t>
  </si>
  <si>
    <t xml:space="preserve">jk’Vªh; laxzgky; </t>
  </si>
  <si>
    <t xml:space="preserve">jk’Vªh; foKku laxzgky; ifj’kn </t>
  </si>
  <si>
    <t xml:space="preserve">Hkkjrh; laxzgky; </t>
  </si>
  <si>
    <t xml:space="preserve">foDVksfj;k eseksfj;y gkWy </t>
  </si>
  <si>
    <t xml:space="preserve">lkykj tax laxzgky; </t>
  </si>
  <si>
    <t>,uvkj,ylh] y[kuÅ</t>
  </si>
  <si>
    <t xml:space="preserve">jk’Vªh; vk/kqfud dyk laxzgky; </t>
  </si>
  <si>
    <t xml:space="preserve">bykgkckn laxzgky; </t>
  </si>
  <si>
    <t xml:space="preserve">jk’Vªh; dyk bfrgkl laLFkku] laj{k.k ,oa laxzgky; foKku laxzgky; </t>
  </si>
  <si>
    <r>
      <t>vU; ensa</t>
    </r>
    <r>
      <rPr>
        <sz val="11"/>
        <rFont val="Arial"/>
        <family val="2"/>
      </rPr>
      <t xml:space="preserve"> (</t>
    </r>
    <r>
      <rPr>
        <sz val="11"/>
        <rFont val="Kruti Dev 010"/>
        <family val="0"/>
      </rPr>
      <t>bafM;k gkml] isfjl</t>
    </r>
    <r>
      <rPr>
        <sz val="11"/>
        <rFont val="Arial"/>
        <family val="2"/>
      </rPr>
      <t>)</t>
    </r>
  </si>
  <si>
    <t xml:space="preserve">o`ankou vuqla/kku laLFkku </t>
  </si>
  <si>
    <r>
      <t xml:space="preserve">;ksx </t>
    </r>
    <r>
      <rPr>
        <b/>
        <sz val="11"/>
        <rFont val="Arial"/>
        <family val="2"/>
      </rPr>
      <t xml:space="preserve"> (</t>
    </r>
    <r>
      <rPr>
        <b/>
        <sz val="11"/>
        <rFont val="Kruti Dev 010"/>
        <family val="0"/>
      </rPr>
      <t>laxzgky;</t>
    </r>
    <r>
      <rPr>
        <b/>
        <sz val="11"/>
        <rFont val="Arial"/>
        <family val="2"/>
      </rPr>
      <t>)</t>
    </r>
  </si>
  <si>
    <t xml:space="preserve">lkoZtfud iqLrdky; </t>
  </si>
  <si>
    <t xml:space="preserve">jk’Vªh; iqLrdky; </t>
  </si>
  <si>
    <t xml:space="preserve">fnYyh ifCyd ykbczsjh </t>
  </si>
  <si>
    <t xml:space="preserve">jktk jkeeksgu jk; iqLrdky; izfr’Bku </t>
  </si>
  <si>
    <t xml:space="preserve">dsUnzh; lanHkZ iqLrdky; </t>
  </si>
  <si>
    <t xml:space="preserve">dsUnzh; lfpoky; xzaFkkxkj </t>
  </si>
  <si>
    <t xml:space="preserve">dsUnzh; iqLrdky; </t>
  </si>
  <si>
    <t xml:space="preserve">dksUusesjk iqLrdky; </t>
  </si>
  <si>
    <t xml:space="preserve">dsUnzh; frCcrh iqLrdky; </t>
  </si>
  <si>
    <r>
      <t xml:space="preserve">;ksx </t>
    </r>
    <r>
      <rPr>
        <b/>
        <sz val="11"/>
        <rFont val="Arial"/>
        <family val="2"/>
      </rPr>
      <t>(</t>
    </r>
    <r>
      <rPr>
        <b/>
        <sz val="11"/>
        <rFont val="Kruti Dev 010"/>
        <family val="0"/>
      </rPr>
      <t>lkoZtfud iqLrdky;</t>
    </r>
    <r>
      <rPr>
        <b/>
        <sz val="11"/>
        <rFont val="Arial"/>
        <family val="2"/>
      </rPr>
      <t>)</t>
    </r>
  </si>
  <si>
    <t xml:space="preserve">varjjk’Vªh; lkaLd`frd laca/k </t>
  </si>
  <si>
    <t xml:space="preserve">HkkjrksRlo </t>
  </si>
  <si>
    <t xml:space="preserve">lkaLd`frd vknku iznku dk;Zdze ds rgr izfrfuf/k eaMy </t>
  </si>
  <si>
    <t xml:space="preserve">;k=k jkt lgk;rk </t>
  </si>
  <si>
    <t>vU; O;; ¼;k=k HkRrk@egaxkbZ HkRrk½</t>
  </si>
  <si>
    <t xml:space="preserve">vkbZlhlhvkjvks,u] jkse dks lg;ksx </t>
  </si>
  <si>
    <t xml:space="preserve">varjjk’Vªh; lkaLd`frd dk;Zdyki ,oa baMks QzsaMf”ki lkslk;Vh </t>
  </si>
  <si>
    <t xml:space="preserve">MCY;w ,p ,Q dks lg;ksx </t>
  </si>
  <si>
    <t xml:space="preserve">;wusLdks dks lg;ksx </t>
  </si>
  <si>
    <r>
      <t xml:space="preserve">;ksx </t>
    </r>
    <r>
      <rPr>
        <b/>
        <sz val="11"/>
        <rFont val="Arial"/>
        <family val="2"/>
      </rPr>
      <t xml:space="preserve"> (</t>
    </r>
    <r>
      <rPr>
        <b/>
        <sz val="11"/>
        <rFont val="Kruti Dev 010"/>
        <family val="0"/>
      </rPr>
      <t>vkbZlhvkj</t>
    </r>
    <r>
      <rPr>
        <b/>
        <sz val="11"/>
        <rFont val="Arial"/>
        <family val="2"/>
      </rPr>
      <t>)</t>
    </r>
  </si>
  <si>
    <t xml:space="preserve">Lekjd ,oa vU; </t>
  </si>
  <si>
    <t xml:space="preserve">usg: Lekjd laxzgky; ,oa iqLrdky; </t>
  </si>
  <si>
    <t xml:space="preserve">xka/kh Le`fr ,oa n”kZu lfefr </t>
  </si>
  <si>
    <t xml:space="preserve">uo ukyank egkfogkj </t>
  </si>
  <si>
    <r>
      <t>;ksx</t>
    </r>
    <r>
      <rPr>
        <b/>
        <sz val="11"/>
        <rFont val="Arial"/>
        <family val="2"/>
      </rPr>
      <t xml:space="preserve"> (</t>
    </r>
    <r>
      <rPr>
        <b/>
        <sz val="11"/>
        <rFont val="Kruti Dev 010"/>
        <family val="0"/>
      </rPr>
      <t xml:space="preserve">Lekjd ,oa vU; </t>
    </r>
    <r>
      <rPr>
        <b/>
        <sz val="11"/>
        <rFont val="Arial"/>
        <family val="2"/>
      </rPr>
      <t>)</t>
    </r>
  </si>
  <si>
    <t xml:space="preserve">Hkxoku cq) ds egkifjfuokZ.k dh 2550oha t;arh </t>
  </si>
  <si>
    <t xml:space="preserve">izFke Lora=rk laxzke dh 150oha t;arh </t>
  </si>
  <si>
    <t xml:space="preserve">xq:&amp;rk&amp;xn~nh dh f=&amp;”krkCnh  </t>
  </si>
  <si>
    <r>
      <t>;ksx</t>
    </r>
    <r>
      <rPr>
        <b/>
        <sz val="14"/>
        <rFont val="Arial"/>
        <family val="2"/>
      </rPr>
      <t xml:space="preserve"> (</t>
    </r>
    <r>
      <rPr>
        <b/>
        <sz val="14"/>
        <rFont val="Kruti Dev 010"/>
        <family val="0"/>
      </rPr>
      <t>lekjksg</t>
    </r>
    <r>
      <rPr>
        <b/>
        <sz val="14"/>
        <rFont val="Arial"/>
        <family val="2"/>
      </rPr>
      <t>)</t>
    </r>
  </si>
  <si>
    <t xml:space="preserve">egk;ksx </t>
  </si>
  <si>
    <r>
      <t xml:space="preserve">   </t>
    </r>
    <r>
      <rPr>
        <b/>
        <sz val="11"/>
        <rFont val="Times New Roman"/>
        <family val="1"/>
      </rPr>
      <t>@</t>
    </r>
    <r>
      <rPr>
        <b/>
        <sz val="11"/>
        <rFont val="DevLys 040"/>
        <family val="0"/>
      </rPr>
      <t xml:space="preserve">31-03-2014 ds vuqlkj fLFkfr </t>
    </r>
  </si>
  <si>
    <t xml:space="preserve">ckS) ,oa frCcrh v/;;u </t>
  </si>
  <si>
    <t xml:space="preserve">dsUnzh; ckS) v/;;u laLFkku </t>
  </si>
  <si>
    <t>frCcr “kkL= vuqla/kku laLFkku flfDde</t>
  </si>
  <si>
    <t xml:space="preserve">dsUnzh; fgeky;h lkaLd`frd v/;;u laLFkku </t>
  </si>
  <si>
    <t xml:space="preserve">ubZ Ldhe </t>
  </si>
  <si>
    <t xml:space="preserve">thvkj,y eBh; fo|ky;] cksEMhyk] v:.kkpy izns”k </t>
  </si>
  <si>
    <r>
      <t xml:space="preserve">;ksx </t>
    </r>
    <r>
      <rPr>
        <b/>
        <sz val="11"/>
        <rFont val="Arial"/>
        <family val="2"/>
      </rPr>
      <t xml:space="preserve"> (</t>
    </r>
    <r>
      <rPr>
        <b/>
        <sz val="11"/>
        <rFont val="Kruti Dev 010"/>
        <family val="0"/>
      </rPr>
      <t xml:space="preserve">ckS) ,oa frCcrh v/;;u </t>
    </r>
    <r>
      <rPr>
        <b/>
        <sz val="11"/>
        <rFont val="Arial"/>
        <family val="2"/>
      </rPr>
      <t>)</t>
    </r>
  </si>
  <si>
    <t xml:space="preserve">vfHkys[kkxkj ,oa vfHkys[kh; iqLrdky; </t>
  </si>
  <si>
    <t xml:space="preserve">Hkkjrh; jk’Vªh; vfHkys[kkxkj </t>
  </si>
  <si>
    <t xml:space="preserve">,f”k;kfVd lkslk;Vh] dksydkrk </t>
  </si>
  <si>
    <t xml:space="preserve">,f”k;kfVd lkslk;Vh] eqEcbZ  </t>
  </si>
  <si>
    <t xml:space="preserve">[kqnk cD”k vksfj,aVy tu iqLrdky; </t>
  </si>
  <si>
    <t xml:space="preserve">jkeiqj jt+k iqLrdky; </t>
  </si>
  <si>
    <r>
      <t>;ksx</t>
    </r>
    <r>
      <rPr>
        <b/>
        <sz val="11"/>
        <rFont val="Arial"/>
        <family val="2"/>
      </rPr>
      <t xml:space="preserve"> (</t>
    </r>
    <r>
      <rPr>
        <b/>
        <sz val="11"/>
        <rFont val="Kruti Dev 010"/>
        <family val="0"/>
      </rPr>
      <t>vfHkys[kkxkj</t>
    </r>
    <r>
      <rPr>
        <b/>
        <sz val="11"/>
        <rFont val="Arial"/>
        <family val="2"/>
      </rPr>
      <t>)</t>
    </r>
  </si>
  <si>
    <t xml:space="preserve">Ekkuo foKku vkSj u`&amp;foKku </t>
  </si>
  <si>
    <t xml:space="preserve">Hkkjrh; ekuo foKku losZ{k.k </t>
  </si>
  <si>
    <t xml:space="preserve">bafnjk xka/kh jk’Vªh; ekuo laxzgky;] Hkksiky </t>
  </si>
  <si>
    <r>
      <t>;ksx</t>
    </r>
    <r>
      <rPr>
        <b/>
        <sz val="11"/>
        <rFont val="Arial"/>
        <family val="2"/>
      </rPr>
      <t xml:space="preserve"> (</t>
    </r>
    <r>
      <rPr>
        <b/>
        <sz val="11"/>
        <rFont val="Kruti Dev 010"/>
        <family val="0"/>
      </rPr>
      <t>Ekkuo foKku vkSj u`&amp;foKku</t>
    </r>
    <r>
      <rPr>
        <b/>
        <sz val="11"/>
        <rFont val="Arial"/>
        <family val="2"/>
      </rPr>
      <t>)</t>
    </r>
  </si>
  <si>
    <t xml:space="preserve">fo[;kr dykdkjksa dks ;k=k vuqnku </t>
  </si>
  <si>
    <t xml:space="preserve">Xkka/kh “kkafr iqjLdkj </t>
  </si>
  <si>
    <t xml:space="preserve">fo”o ca/kqRo dks c&lt;+kok nsus ds fy, VSxksj iqjLdkj </t>
  </si>
  <si>
    <r>
      <t>dyk{ks= izfr</t>
    </r>
    <r>
      <rPr>
        <sz val="11"/>
        <rFont val="Kruti Dev 010"/>
        <family val="0"/>
      </rPr>
      <t>’</t>
    </r>
    <r>
      <rPr>
        <sz val="11"/>
        <rFont val="DevLys 040"/>
        <family val="0"/>
      </rPr>
      <t xml:space="preserve">Bku </t>
    </r>
  </si>
  <si>
    <t xml:space="preserve">“kadj varjjk’Vªh; cky izfr;ksfxrk </t>
  </si>
  <si>
    <t xml:space="preserve">;qok dk;ZdrkZvksa dks Nk=o`fRr;ka </t>
  </si>
  <si>
    <r>
      <t xml:space="preserve">31.03.2014  </t>
    </r>
    <r>
      <rPr>
        <sz val="11"/>
        <rFont val="Kruti Dev 010"/>
        <family val="0"/>
      </rPr>
      <t>ds vuqlkj fLFkfr ¼vuafre½</t>
    </r>
  </si>
  <si>
    <t>01.04.2012 तक लंबित सूची</t>
  </si>
  <si>
    <t>31.12.2013 तक लंबित सूची</t>
  </si>
  <si>
    <t>सं.</t>
  </si>
  <si>
    <t xml:space="preserve">31.12.2013 तक परिसमाप्‍त यूसी की संख्‍या </t>
  </si>
  <si>
    <t xml:space="preserve">lfpoky; &amp; lkekftd lsok,a </t>
  </si>
  <si>
    <t>lkaLd`frd laxBuksa dks lgk;rk ¼vkj ds fe’ku½</t>
  </si>
  <si>
    <t xml:space="preserve">iqLrdksa ,oa dyk oLrqvksa dh izn'kZuh  </t>
  </si>
  <si>
    <t xml:space="preserve">lkfgfR;d dk;Zdykiksa esa yxs laLFkku vkSj O;fDr </t>
  </si>
  <si>
    <r>
      <t xml:space="preserve">योग </t>
    </r>
    <r>
      <rPr>
        <b/>
        <sz val="11"/>
        <rFont val="Arial"/>
        <family val="2"/>
      </rPr>
      <t xml:space="preserve"> (III </t>
    </r>
    <r>
      <rPr>
        <b/>
        <sz val="11"/>
        <rFont val="DevLys 040"/>
        <family val="0"/>
      </rPr>
      <t>d</t>
    </r>
    <r>
      <rPr>
        <b/>
        <sz val="11"/>
        <rFont val="Arial"/>
        <family val="2"/>
      </rPr>
      <t xml:space="preserve">) </t>
    </r>
  </si>
  <si>
    <r>
      <t xml:space="preserve">;ksx </t>
    </r>
    <r>
      <rPr>
        <b/>
        <sz val="11"/>
        <rFont val="Arial"/>
        <family val="2"/>
      </rPr>
      <t>(III</t>
    </r>
    <r>
      <rPr>
        <sz val="11"/>
        <rFont val="Kruti Dev 010"/>
        <family val="0"/>
      </rPr>
      <t>[k</t>
    </r>
    <r>
      <rPr>
        <b/>
        <sz val="11"/>
        <rFont val="Arial"/>
        <family val="2"/>
      </rPr>
      <t>)</t>
    </r>
  </si>
  <si>
    <r>
      <t xml:space="preserve">;ksx </t>
    </r>
    <r>
      <rPr>
        <b/>
        <sz val="11"/>
        <rFont val="Arial"/>
        <family val="2"/>
      </rPr>
      <t xml:space="preserve"> (III</t>
    </r>
    <r>
      <rPr>
        <sz val="11"/>
        <rFont val="Kruti Dev 010"/>
        <family val="0"/>
      </rPr>
      <t>d</t>
    </r>
    <r>
      <rPr>
        <b/>
        <sz val="11"/>
        <rFont val="Arial"/>
        <family val="2"/>
      </rPr>
      <t>+III</t>
    </r>
    <r>
      <rPr>
        <sz val="11"/>
        <rFont val="Kruti Dev 010"/>
        <family val="0"/>
      </rPr>
      <t>[k</t>
    </r>
    <r>
      <rPr>
        <b/>
        <sz val="11"/>
        <rFont val="Arial"/>
        <family val="2"/>
      </rPr>
      <t>)</t>
    </r>
  </si>
  <si>
    <t xml:space="preserve">ekSykuk vcqy dyke vktkn ,f”k;kbZ v/;;u laLFkku] dksydkrk </t>
  </si>
  <si>
    <t xml:space="preserve">“krkfCn;ka ,oa o’kZxkaB lekjksg </t>
  </si>
  <si>
    <t>वर्ष 2011-12 से 2013-14  तक  गैर-योजना आवंटन और व्‍यय तथा 2014-15 के लिए आवंटन</t>
  </si>
  <si>
    <r>
      <t xml:space="preserve">okLrfod O;; </t>
    </r>
    <r>
      <rPr>
        <b/>
        <sz val="9"/>
        <rFont val="Tahoma"/>
        <family val="2"/>
      </rPr>
      <t>@</t>
    </r>
  </si>
  <si>
    <t xml:space="preserve">tfy;kokyk ckx Lekjd dk fodkl  </t>
  </si>
  <si>
    <t>jk’Vªh; Lekjdksa dk j[k&amp;j[kko ¼xka/khoknh laLFkkuksa dks foRrh; lgk;rk½</t>
  </si>
  <si>
    <t xml:space="preserve">Ykky cgknqj “kkL=h dk tUe “krkCnh lekjksg </t>
  </si>
  <si>
    <t xml:space="preserve">“krkfCn;ka ,oa lekjksg </t>
  </si>
  <si>
    <t xml:space="preserve">okLrfod O;; </t>
  </si>
  <si>
    <t>वर्ष 2011-12 से 2013-14  तक स्‍कीम वार गैर-योजना आबंटन और व्‍यय तथा वर्ष 2014-15 के लिए आबंटन</t>
  </si>
  <si>
    <t>dsUnzh; mPp frCcrh v/;;u laLFkku @dsUnzh; frCcrh v/;;u fo'ofo|ky;</t>
  </si>
  <si>
    <t xml:space="preserve">varjjk’Vªh; dyk la?k ifj’kn ,oa laLd`fr ,tsalh ¼vkbZ,Q,lhlh,½ dks lg;ksx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</si>
</sst>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.000"/>
    <numFmt numFmtId="195" formatCode="0.0"/>
    <numFmt numFmtId="196" formatCode="0.00;[Red]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\(0.00\)"/>
    <numFmt numFmtId="202" formatCode="0;[Red]0"/>
    <numFmt numFmtId="203" formatCode="0.00_ ;\-0.00\ "/>
    <numFmt numFmtId="204" formatCode="0.0000_ ;\-0.0000\ "/>
    <numFmt numFmtId="205" formatCode="0_ ;\-0\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Tahoma"/>
      <family val="2"/>
    </font>
    <font>
      <b/>
      <sz val="22"/>
      <name val="Tahoma"/>
      <family val="2"/>
    </font>
    <font>
      <b/>
      <sz val="11"/>
      <name val="DevLys 040"/>
      <family val="0"/>
    </font>
    <font>
      <b/>
      <sz val="10"/>
      <name val="DevLys 040"/>
      <family val="0"/>
    </font>
    <font>
      <b/>
      <sz val="15"/>
      <name val="DevLys 040"/>
      <family val="0"/>
    </font>
    <font>
      <b/>
      <sz val="9"/>
      <name val="DevLys 040"/>
      <family val="0"/>
    </font>
    <font>
      <b/>
      <sz val="9"/>
      <name val="Times New Roman"/>
      <family val="1"/>
    </font>
    <font>
      <b/>
      <sz val="9"/>
      <name val="Calibri"/>
      <family val="2"/>
    </font>
    <font>
      <sz val="11"/>
      <name val="DevLys 040"/>
      <family val="0"/>
    </font>
    <font>
      <sz val="11"/>
      <name val="Kruti Dev 010"/>
      <family val="0"/>
    </font>
    <font>
      <b/>
      <sz val="10"/>
      <name val="Agency FB"/>
      <family val="2"/>
    </font>
    <font>
      <b/>
      <sz val="10"/>
      <name val="Courier"/>
      <family val="3"/>
    </font>
    <font>
      <sz val="12"/>
      <name val="DevLys 040"/>
      <family val="0"/>
    </font>
    <font>
      <b/>
      <sz val="11"/>
      <name val="Kruti Dev 010"/>
      <family val="0"/>
    </font>
    <font>
      <b/>
      <sz val="14"/>
      <name val="Kruti Dev 010"/>
      <family val="0"/>
    </font>
    <font>
      <b/>
      <sz val="14"/>
      <name val="Arial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DevLys 040"/>
      <family val="0"/>
    </font>
    <font>
      <sz val="11"/>
      <color indexed="8"/>
      <name val="DevLys 040"/>
      <family val="0"/>
    </font>
    <font>
      <b/>
      <sz val="12"/>
      <color indexed="8"/>
      <name val="DevLys 040"/>
      <family val="0"/>
    </font>
    <font>
      <b/>
      <sz val="12"/>
      <color indexed="8"/>
      <name val="Mangal"/>
      <family val="0"/>
    </font>
    <font>
      <sz val="12"/>
      <color indexed="8"/>
      <name val="DevLys 04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vertical="center"/>
    </xf>
    <xf numFmtId="196" fontId="3" fillId="0" borderId="10" xfId="0" applyNumberFormat="1" applyFont="1" applyFill="1" applyBorder="1" applyAlignment="1">
      <alignment vertical="top"/>
    </xf>
    <xf numFmtId="201" fontId="3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196" fontId="5" fillId="0" borderId="10" xfId="0" applyNumberFormat="1" applyFont="1" applyFill="1" applyBorder="1" applyAlignment="1">
      <alignment vertical="top"/>
    </xf>
    <xf numFmtId="201" fontId="5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196" fontId="4" fillId="0" borderId="10" xfId="0" applyNumberFormat="1" applyFont="1" applyFill="1" applyBorder="1" applyAlignment="1">
      <alignment vertical="top"/>
    </xf>
    <xf numFmtId="201" fontId="4" fillId="0" borderId="10" xfId="0" applyNumberFormat="1" applyFont="1" applyFill="1" applyBorder="1" applyAlignment="1">
      <alignment vertical="top"/>
    </xf>
    <xf numFmtId="201" fontId="4" fillId="0" borderId="10" xfId="0" applyNumberFormat="1" applyFont="1" applyFill="1" applyBorder="1" applyAlignment="1">
      <alignment vertical="top"/>
    </xf>
    <xf numFmtId="201" fontId="3" fillId="0" borderId="10" xfId="0" applyNumberFormat="1" applyFont="1" applyFill="1" applyBorder="1" applyAlignment="1">
      <alignment vertical="top" wrapText="1"/>
    </xf>
    <xf numFmtId="196" fontId="4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201" fontId="3" fillId="0" borderId="0" xfId="0" applyNumberFormat="1" applyFont="1" applyFill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203" fontId="3" fillId="0" borderId="0" xfId="0" applyNumberFormat="1" applyFont="1" applyFill="1" applyAlignment="1">
      <alignment/>
    </xf>
    <xf numFmtId="205" fontId="4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01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01" fontId="4" fillId="0" borderId="0" xfId="0" applyNumberFormat="1" applyFont="1" applyFill="1" applyBorder="1" applyAlignment="1">
      <alignment vertical="top"/>
    </xf>
    <xf numFmtId="201" fontId="3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20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vertical="top" wrapText="1"/>
    </xf>
    <xf numFmtId="201" fontId="3" fillId="0" borderId="0" xfId="0" applyNumberFormat="1" applyFont="1" applyBorder="1" applyAlignment="1">
      <alignment vertical="top" wrapText="1"/>
    </xf>
    <xf numFmtId="203" fontId="3" fillId="0" borderId="0" xfId="0" applyNumberFormat="1" applyFont="1" applyFill="1" applyBorder="1" applyAlignment="1">
      <alignment vertical="top" wrapText="1"/>
    </xf>
    <xf numFmtId="203" fontId="4" fillId="0" borderId="0" xfId="0" applyNumberFormat="1" applyFont="1" applyFill="1" applyBorder="1" applyAlignment="1">
      <alignment vertical="top"/>
    </xf>
    <xf numFmtId="196" fontId="3" fillId="0" borderId="0" xfId="0" applyNumberFormat="1" applyFont="1" applyFill="1" applyBorder="1" applyAlignment="1">
      <alignment vertical="top" wrapText="1"/>
    </xf>
    <xf numFmtId="196" fontId="3" fillId="0" borderId="0" xfId="0" applyNumberFormat="1" applyFont="1" applyBorder="1" applyAlignment="1">
      <alignment vertical="top" wrapText="1"/>
    </xf>
    <xf numFmtId="201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2" fontId="3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top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28575</xdr:rowOff>
    </xdr:from>
    <xdr:to>
      <xdr:col>1</xdr:col>
      <xdr:colOff>3400425</xdr:colOff>
      <xdr:row>26</xdr:row>
      <xdr:rowOff>409575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5619750"/>
          <a:ext cx="3343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lkfgR;] dyk vkSj thou ds ,sls vU; {ks=ksa esa vHkkoxzLr ifjfLFkfr;ksa esa jg jgs fof’k"V O;fDr;ksa dks foRrh; lgk;rkA </a:t>
          </a:r>
        </a:p>
      </xdr:txBody>
    </xdr:sp>
    <xdr:clientData/>
  </xdr:twoCellAnchor>
  <xdr:twoCellAnchor>
    <xdr:from>
      <xdr:col>1</xdr:col>
      <xdr:colOff>47625</xdr:colOff>
      <xdr:row>28</xdr:row>
      <xdr:rowOff>47625</xdr:rowOff>
    </xdr:from>
    <xdr:to>
      <xdr:col>1</xdr:col>
      <xdr:colOff>3429000</xdr:colOff>
      <xdr:row>28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6372225"/>
          <a:ext cx="3381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eap] lkfgR; ,oa n`’; dyk ds {ks= esa dykdkjksa dks Nk=o`fÙk iznku djuk</a:t>
          </a:r>
        </a:p>
      </xdr:txBody>
    </xdr:sp>
    <xdr:clientData/>
  </xdr:twoCellAnchor>
  <xdr:oneCellAnchor>
    <xdr:from>
      <xdr:col>1</xdr:col>
      <xdr:colOff>2257425</xdr:colOff>
      <xdr:row>6</xdr:row>
      <xdr:rowOff>66675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2590800" y="152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22</xdr:row>
      <xdr:rowOff>28575</xdr:rowOff>
    </xdr:from>
    <xdr:ext cx="9086850" cy="962025"/>
    <xdr:sp>
      <xdr:nvSpPr>
        <xdr:cNvPr id="1" name="TextBox 1"/>
        <xdr:cNvSpPr txBox="1">
          <a:spLocks noChangeArrowheads="1"/>
        </xdr:cNvSpPr>
      </xdr:nvSpPr>
      <xdr:spPr>
        <a:xfrm>
          <a:off x="76200" y="5857875"/>
          <a:ext cx="90868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evLys 040"/>
              <a:ea typeface="DevLys 040"/>
              <a:cs typeface="DevLys 040"/>
            </a:rPr>
            <a:t>cdk;k mi;ksfxrk izek.k&amp;i=ksa ¼;w lh½ ds ifjlekiu dh fLFkfr</a:t>
          </a:r>
          <a:r>
            <a:rPr lang="en-US" cap="none" sz="1200" b="1" i="0" u="none" baseline="0">
              <a:solidFill>
                <a:srgbClr val="000000"/>
              </a:solidFill>
              <a:latin typeface="Mangal"/>
              <a:ea typeface="Mangal"/>
              <a:cs typeface="Mang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DevLys 040"/>
              <a:ea typeface="DevLys 040"/>
              <a:cs typeface="DevLys 040"/>
            </a:rPr>
            <a:t>% 1-4-2012 dh fLFkfr ds vuqlkj yafcr ;w lh dh la[;k 4119 Fkh] ftlesa 548-91 djksM+ :- dh jkf'k yxh gqbZ gSA 31-12-2013 rd ifjlekIr ;w lh dh la[;k 579 Fkh ftlesa 107-91 djksM+ :- dh jkf'k yxh gqbZ FkhA 31-12-2013 rd yafcr ;w lh esa 441-00 djksM+ :- dh jkf'k yxh gqbZ FkhA ea=ky; }kjk lacaf/kr vuqHkkxksa ds Lrj ij osru ,oa ys[kk dk;kZy; ¼lLd`fr½ }kjk yafcr ;w lh ds lek/kku gsrq iz;kl fd, tk jgs gSa rkfd ;wlh dh la[;k vkSj mlesa fufgr jkf'k dks i;kZIr :i ls de fd;k tk ldsA rFkkfi] 31-12-2013 rd cdk;k ;w-lh- dh fLFkfr fuEukafdr</a:t>
          </a:r>
          <a:r>
            <a:rPr lang="en-US" cap="none" sz="1200" b="1" i="0" u="none" baseline="0">
              <a:solidFill>
                <a:srgbClr val="000000"/>
              </a:solidFill>
              <a:latin typeface="DevLys 040"/>
              <a:ea typeface="DevLys 040"/>
              <a:cs typeface="DevLys 040"/>
            </a:rPr>
            <a:t> gS </a:t>
          </a:r>
          <a:r>
            <a:rPr lang="en-US" cap="none" sz="1200" b="0" i="0" u="none" baseline="0">
              <a:solidFill>
                <a:srgbClr val="000000"/>
              </a:solidFill>
              <a:latin typeface="DevLys 040"/>
              <a:ea typeface="DevLys 040"/>
              <a:cs typeface="DevLys 040"/>
            </a:rPr>
            <a:t>%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6"/>
  <sheetViews>
    <sheetView tabSelected="1" view="pageBreakPreview" zoomScaleSheetLayoutView="100" zoomScalePageLayoutView="130" workbookViewId="0" topLeftCell="A102">
      <selection activeCell="Z97" sqref="Z97"/>
    </sheetView>
  </sheetViews>
  <sheetFormatPr defaultColWidth="9.140625" defaultRowHeight="12.75"/>
  <cols>
    <col min="1" max="1" width="5.00390625" style="1" customWidth="1"/>
    <col min="2" max="2" width="52.421875" style="1" customWidth="1"/>
    <col min="3" max="3" width="9.140625" style="1" hidden="1" customWidth="1"/>
    <col min="4" max="4" width="8.00390625" style="1" hidden="1" customWidth="1"/>
    <col min="5" max="5" width="2.28125" style="1" hidden="1" customWidth="1"/>
    <col min="6" max="6" width="7.7109375" style="1" hidden="1" customWidth="1"/>
    <col min="7" max="7" width="8.28125" style="1" hidden="1" customWidth="1"/>
    <col min="8" max="8" width="8.421875" style="1" hidden="1" customWidth="1"/>
    <col min="9" max="9" width="7.7109375" style="1" hidden="1" customWidth="1"/>
    <col min="10" max="10" width="7.421875" style="1" hidden="1" customWidth="1"/>
    <col min="11" max="11" width="7.140625" style="1" hidden="1" customWidth="1"/>
    <col min="12" max="12" width="8.140625" style="31" hidden="1" customWidth="1"/>
    <col min="13" max="13" width="7.7109375" style="31" hidden="1" customWidth="1"/>
    <col min="14" max="14" width="7.8515625" style="32" hidden="1" customWidth="1"/>
    <col min="15" max="15" width="8.00390625" style="1" hidden="1" customWidth="1"/>
    <col min="16" max="16" width="7.7109375" style="1" hidden="1" customWidth="1"/>
    <col min="17" max="17" width="7.8515625" style="1" hidden="1" customWidth="1"/>
    <col min="18" max="18" width="8.57421875" style="1" customWidth="1"/>
    <col min="19" max="19" width="8.140625" style="1" customWidth="1"/>
    <col min="20" max="20" width="7.7109375" style="31" customWidth="1"/>
    <col min="21" max="22" width="9.7109375" style="1" customWidth="1"/>
    <col min="23" max="23" width="9.140625" style="41" customWidth="1"/>
    <col min="24" max="27" width="9.140625" style="31" customWidth="1"/>
    <col min="28" max="16384" width="9.140625" style="1" customWidth="1"/>
  </cols>
  <sheetData>
    <row r="1" spans="1:30" ht="25.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27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s="4" customFormat="1" ht="18.75" customHeight="1">
      <c r="A3" s="105" t="s">
        <v>168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27" s="4" customFormat="1" ht="14.25" customHeight="1">
      <c r="A4" s="124" t="s">
        <v>62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7" s="7" customFormat="1" ht="15" customHeight="1">
      <c r="A5" s="110" t="s">
        <v>56</v>
      </c>
      <c r="B5" s="110" t="s">
        <v>63</v>
      </c>
      <c r="C5" s="119" t="s">
        <v>4</v>
      </c>
      <c r="D5" s="119"/>
      <c r="E5" s="119"/>
      <c r="F5" s="119" t="s">
        <v>6</v>
      </c>
      <c r="G5" s="119"/>
      <c r="H5" s="119"/>
      <c r="I5" s="119" t="s">
        <v>9</v>
      </c>
      <c r="J5" s="119"/>
      <c r="K5" s="119"/>
      <c r="L5" s="120" t="s">
        <v>10</v>
      </c>
      <c r="M5" s="120"/>
      <c r="N5" s="120"/>
      <c r="O5" s="120" t="s">
        <v>15</v>
      </c>
      <c r="P5" s="120"/>
      <c r="Q5" s="120"/>
      <c r="R5" s="112" t="s">
        <v>16</v>
      </c>
      <c r="S5" s="120"/>
      <c r="T5" s="120"/>
      <c r="U5" s="112" t="s">
        <v>21</v>
      </c>
      <c r="V5" s="112"/>
      <c r="W5" s="112"/>
      <c r="X5" s="112" t="s">
        <v>22</v>
      </c>
      <c r="Y5" s="112"/>
      <c r="Z5" s="112"/>
      <c r="AA5" s="17" t="s">
        <v>23</v>
      </c>
    </row>
    <row r="6" spans="1:27" ht="14.25" customHeight="1">
      <c r="A6" s="111"/>
      <c r="B6" s="111"/>
      <c r="C6" s="119" t="s">
        <v>1</v>
      </c>
      <c r="D6" s="108" t="s">
        <v>2</v>
      </c>
      <c r="E6" s="113" t="s">
        <v>11</v>
      </c>
      <c r="F6" s="108" t="s">
        <v>1</v>
      </c>
      <c r="G6" s="108" t="s">
        <v>5</v>
      </c>
      <c r="H6" s="113" t="s">
        <v>13</v>
      </c>
      <c r="I6" s="108" t="s">
        <v>1</v>
      </c>
      <c r="J6" s="108" t="s">
        <v>5</v>
      </c>
      <c r="K6" s="108" t="s">
        <v>18</v>
      </c>
      <c r="L6" s="118" t="s">
        <v>1</v>
      </c>
      <c r="M6" s="118" t="s">
        <v>5</v>
      </c>
      <c r="N6" s="121" t="s">
        <v>19</v>
      </c>
      <c r="O6" s="112" t="s">
        <v>1</v>
      </c>
      <c r="P6" s="112" t="s">
        <v>5</v>
      </c>
      <c r="Q6" s="125" t="s">
        <v>11</v>
      </c>
      <c r="R6" s="116" t="s">
        <v>51</v>
      </c>
      <c r="S6" s="122" t="s">
        <v>52</v>
      </c>
      <c r="T6" s="122" t="s">
        <v>53</v>
      </c>
      <c r="U6" s="122" t="s">
        <v>51</v>
      </c>
      <c r="V6" s="122" t="s">
        <v>52</v>
      </c>
      <c r="W6" s="122" t="s">
        <v>167</v>
      </c>
      <c r="X6" s="122" t="s">
        <v>51</v>
      </c>
      <c r="Y6" s="122" t="s">
        <v>52</v>
      </c>
      <c r="Z6" s="122" t="s">
        <v>162</v>
      </c>
      <c r="AA6" s="122" t="s">
        <v>51</v>
      </c>
    </row>
    <row r="7" spans="1:27" ht="15.75" customHeight="1" thickBot="1">
      <c r="A7" s="111"/>
      <c r="B7" s="111"/>
      <c r="C7" s="119"/>
      <c r="D7" s="108"/>
      <c r="E7" s="108"/>
      <c r="F7" s="108"/>
      <c r="G7" s="108"/>
      <c r="H7" s="108"/>
      <c r="I7" s="108"/>
      <c r="J7" s="108"/>
      <c r="K7" s="108"/>
      <c r="L7" s="118"/>
      <c r="M7" s="118"/>
      <c r="N7" s="121"/>
      <c r="O7" s="112"/>
      <c r="P7" s="112"/>
      <c r="Q7" s="125"/>
      <c r="R7" s="117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1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3</v>
      </c>
      <c r="G8" s="34">
        <v>4</v>
      </c>
      <c r="H8" s="34">
        <v>5</v>
      </c>
      <c r="I8" s="34">
        <v>6</v>
      </c>
      <c r="J8" s="34">
        <v>7</v>
      </c>
      <c r="K8" s="34">
        <v>8</v>
      </c>
      <c r="L8" s="34">
        <v>9</v>
      </c>
      <c r="M8" s="34">
        <v>10</v>
      </c>
      <c r="N8" s="34">
        <v>11</v>
      </c>
      <c r="O8" s="34">
        <v>3</v>
      </c>
      <c r="P8" s="34">
        <v>4</v>
      </c>
      <c r="Q8" s="34">
        <v>5</v>
      </c>
      <c r="R8" s="34">
        <v>3</v>
      </c>
      <c r="S8" s="34">
        <v>4</v>
      </c>
      <c r="T8" s="40">
        <v>5</v>
      </c>
      <c r="U8" s="34">
        <v>6</v>
      </c>
      <c r="V8" s="34">
        <v>7</v>
      </c>
      <c r="W8" s="42">
        <v>8</v>
      </c>
      <c r="X8" s="40">
        <v>9</v>
      </c>
      <c r="Y8" s="40">
        <v>10</v>
      </c>
      <c r="Z8" s="34">
        <v>11</v>
      </c>
      <c r="AA8" s="40">
        <v>12</v>
      </c>
    </row>
    <row r="9" spans="1:27" ht="15">
      <c r="A9" s="65" t="s">
        <v>24</v>
      </c>
      <c r="B9" s="86" t="s">
        <v>38</v>
      </c>
      <c r="C9" s="66">
        <v>177</v>
      </c>
      <c r="D9" s="66">
        <v>173.5</v>
      </c>
      <c r="E9" s="66">
        <v>171.68</v>
      </c>
      <c r="F9" s="66">
        <v>185.5</v>
      </c>
      <c r="G9" s="19">
        <v>185.5</v>
      </c>
      <c r="H9" s="19">
        <v>185.87</v>
      </c>
      <c r="I9" s="19">
        <v>201</v>
      </c>
      <c r="J9" s="19">
        <v>223.3</v>
      </c>
      <c r="K9" s="19">
        <v>232.89</v>
      </c>
      <c r="L9" s="19">
        <v>268.7</v>
      </c>
      <c r="M9" s="20">
        <v>299.21</v>
      </c>
      <c r="N9" s="20">
        <v>286.39</v>
      </c>
      <c r="O9" s="71">
        <v>260</v>
      </c>
      <c r="P9" s="71">
        <v>260</v>
      </c>
      <c r="Q9" s="71">
        <v>267.71</v>
      </c>
      <c r="R9" s="71">
        <v>287</v>
      </c>
      <c r="S9" s="71">
        <v>286</v>
      </c>
      <c r="T9" s="71">
        <v>275.26</v>
      </c>
      <c r="U9" s="71">
        <v>297.5</v>
      </c>
      <c r="V9" s="71">
        <v>296.1</v>
      </c>
      <c r="W9" s="71">
        <v>289.36</v>
      </c>
      <c r="X9" s="71">
        <v>312</v>
      </c>
      <c r="Y9" s="71">
        <v>308.78</v>
      </c>
      <c r="Z9" s="71">
        <v>299.41</v>
      </c>
      <c r="AA9" s="71">
        <v>328.08</v>
      </c>
    </row>
    <row r="10" spans="1:27" ht="15">
      <c r="A10" s="65"/>
      <c r="B10" s="17"/>
      <c r="C10" s="33"/>
      <c r="D10" s="33"/>
      <c r="E10" s="33"/>
      <c r="F10" s="33"/>
      <c r="G10" s="19"/>
      <c r="H10" s="19"/>
      <c r="I10" s="19"/>
      <c r="J10" s="19"/>
      <c r="K10" s="19"/>
      <c r="L10" s="19"/>
      <c r="M10" s="20"/>
      <c r="N10" s="20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">
      <c r="A11" s="40" t="s">
        <v>25</v>
      </c>
      <c r="B11" s="86" t="s">
        <v>152</v>
      </c>
      <c r="C11" s="66">
        <v>10.6</v>
      </c>
      <c r="D11" s="66">
        <v>10.6</v>
      </c>
      <c r="E11" s="66">
        <v>8.84</v>
      </c>
      <c r="F11" s="66">
        <v>11.7</v>
      </c>
      <c r="G11" s="19">
        <v>11.7</v>
      </c>
      <c r="H11" s="19">
        <v>9.53</v>
      </c>
      <c r="I11" s="19">
        <v>12.2</v>
      </c>
      <c r="J11" s="19">
        <v>14.4</v>
      </c>
      <c r="K11" s="19">
        <v>14.08</v>
      </c>
      <c r="L11" s="19">
        <v>17</v>
      </c>
      <c r="M11" s="20">
        <v>16.75</v>
      </c>
      <c r="N11" s="20">
        <v>16.59</v>
      </c>
      <c r="O11" s="71">
        <v>15</v>
      </c>
      <c r="P11" s="71">
        <v>15</v>
      </c>
      <c r="Q11" s="71">
        <v>17.32</v>
      </c>
      <c r="R11" s="71">
        <v>17</v>
      </c>
      <c r="S11" s="71">
        <v>20.5</v>
      </c>
      <c r="T11" s="71">
        <v>19.91</v>
      </c>
      <c r="U11" s="71">
        <v>21</v>
      </c>
      <c r="V11" s="71">
        <v>21.2</v>
      </c>
      <c r="W11" s="71">
        <v>21.11</v>
      </c>
      <c r="X11" s="71">
        <v>23.55</v>
      </c>
      <c r="Y11" s="71">
        <v>24.42</v>
      </c>
      <c r="Z11" s="71">
        <v>22.75</v>
      </c>
      <c r="AA11" s="71">
        <v>26.7</v>
      </c>
    </row>
    <row r="12" spans="1:27" ht="11.25" customHeight="1">
      <c r="A12" s="65"/>
      <c r="B12" s="17"/>
      <c r="C12" s="33"/>
      <c r="D12" s="33"/>
      <c r="E12" s="33"/>
      <c r="F12" s="33"/>
      <c r="G12" s="19"/>
      <c r="H12" s="19"/>
      <c r="I12" s="19"/>
      <c r="J12" s="19"/>
      <c r="K12" s="19"/>
      <c r="L12" s="19"/>
      <c r="M12" s="20"/>
      <c r="N12" s="2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4.25" customHeight="1">
      <c r="A13" s="65" t="s">
        <v>26</v>
      </c>
      <c r="B13" s="86" t="s">
        <v>64</v>
      </c>
      <c r="C13" s="33"/>
      <c r="D13" s="33"/>
      <c r="E13" s="33"/>
      <c r="F13" s="33"/>
      <c r="G13" s="19"/>
      <c r="H13" s="19"/>
      <c r="I13" s="19"/>
      <c r="J13" s="19"/>
      <c r="K13" s="19"/>
      <c r="L13" s="19"/>
      <c r="M13" s="20"/>
      <c r="N13" s="2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">
      <c r="A14" s="65" t="s">
        <v>70</v>
      </c>
      <c r="B14" s="86" t="s">
        <v>65</v>
      </c>
      <c r="C14" s="33"/>
      <c r="D14" s="33"/>
      <c r="E14" s="33"/>
      <c r="F14" s="33"/>
      <c r="G14" s="19"/>
      <c r="H14" s="19"/>
      <c r="I14" s="19"/>
      <c r="J14" s="19"/>
      <c r="K14" s="19"/>
      <c r="L14" s="19"/>
      <c r="M14" s="20"/>
      <c r="N14" s="2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75" thickBot="1">
      <c r="A15" s="65">
        <v>1</v>
      </c>
      <c r="B15" s="91" t="s">
        <v>66</v>
      </c>
      <c r="C15" s="66">
        <v>5.4</v>
      </c>
      <c r="D15" s="66">
        <v>5.4</v>
      </c>
      <c r="E15" s="66">
        <v>5.4</v>
      </c>
      <c r="F15" s="66">
        <v>5.9</v>
      </c>
      <c r="G15" s="19">
        <v>6.2</v>
      </c>
      <c r="H15" s="19">
        <v>6.19</v>
      </c>
      <c r="I15" s="19">
        <v>6.85</v>
      </c>
      <c r="J15" s="19">
        <v>6.72</v>
      </c>
      <c r="K15" s="19">
        <v>10.32</v>
      </c>
      <c r="L15" s="19">
        <v>8.3</v>
      </c>
      <c r="M15" s="20">
        <v>8.91</v>
      </c>
      <c r="N15" s="20">
        <v>8.88</v>
      </c>
      <c r="O15" s="71">
        <v>7.1</v>
      </c>
      <c r="P15" s="71">
        <v>7.1</v>
      </c>
      <c r="Q15" s="71">
        <v>7.7</v>
      </c>
      <c r="R15" s="71">
        <v>7.8</v>
      </c>
      <c r="S15" s="71">
        <v>7.8</v>
      </c>
      <c r="T15" s="71">
        <v>9.44</v>
      </c>
      <c r="U15" s="71">
        <v>8.5</v>
      </c>
      <c r="V15" s="71">
        <v>9.11</v>
      </c>
      <c r="W15" s="71">
        <v>8.83</v>
      </c>
      <c r="X15" s="71">
        <v>9.85</v>
      </c>
      <c r="Y15" s="71">
        <v>9.83</v>
      </c>
      <c r="Z15" s="71">
        <v>11.03</v>
      </c>
      <c r="AA15" s="71">
        <v>11.99</v>
      </c>
    </row>
    <row r="16" spans="1:27" ht="15.75" thickBot="1">
      <c r="A16" s="65">
        <v>2</v>
      </c>
      <c r="B16" s="91" t="s">
        <v>67</v>
      </c>
      <c r="C16" s="66">
        <v>4.1</v>
      </c>
      <c r="D16" s="66">
        <v>4.1</v>
      </c>
      <c r="E16" s="66">
        <v>4.1</v>
      </c>
      <c r="F16" s="66">
        <v>4.45</v>
      </c>
      <c r="G16" s="19">
        <v>4.6</v>
      </c>
      <c r="H16" s="19">
        <v>4.6</v>
      </c>
      <c r="I16" s="19">
        <v>5</v>
      </c>
      <c r="J16" s="19">
        <v>4.94</v>
      </c>
      <c r="K16" s="19">
        <v>6.27</v>
      </c>
      <c r="L16" s="19">
        <v>7.6</v>
      </c>
      <c r="M16" s="20">
        <v>7.91</v>
      </c>
      <c r="N16" s="20">
        <v>7.91</v>
      </c>
      <c r="O16" s="71">
        <v>6.8</v>
      </c>
      <c r="P16" s="71">
        <v>6.8</v>
      </c>
      <c r="Q16" s="71">
        <v>7.3</v>
      </c>
      <c r="R16" s="71">
        <v>7.7</v>
      </c>
      <c r="S16" s="71">
        <v>7.7</v>
      </c>
      <c r="T16" s="71">
        <v>9.7</v>
      </c>
      <c r="U16" s="71">
        <v>8.5</v>
      </c>
      <c r="V16" s="71">
        <v>8.32</v>
      </c>
      <c r="W16" s="71">
        <v>8.32</v>
      </c>
      <c r="X16" s="71">
        <v>9.04</v>
      </c>
      <c r="Y16" s="71">
        <v>10.11</v>
      </c>
      <c r="Z16" s="71">
        <v>10.87</v>
      </c>
      <c r="AA16" s="71">
        <v>12.24</v>
      </c>
    </row>
    <row r="17" spans="1:28" ht="15.75" thickBot="1">
      <c r="A17" s="65">
        <v>3</v>
      </c>
      <c r="B17" s="91" t="s">
        <v>68</v>
      </c>
      <c r="C17" s="66">
        <v>3.6</v>
      </c>
      <c r="D17" s="66">
        <v>3.5</v>
      </c>
      <c r="E17" s="66">
        <v>3.5</v>
      </c>
      <c r="F17" s="66">
        <v>4</v>
      </c>
      <c r="G17" s="19">
        <v>4.2</v>
      </c>
      <c r="H17" s="19">
        <v>4.2</v>
      </c>
      <c r="I17" s="19">
        <v>4.6</v>
      </c>
      <c r="J17" s="19">
        <v>4.55</v>
      </c>
      <c r="K17" s="19">
        <v>7.27</v>
      </c>
      <c r="L17" s="19">
        <v>6</v>
      </c>
      <c r="M17" s="20">
        <v>7.39</v>
      </c>
      <c r="N17" s="20">
        <v>7.38</v>
      </c>
      <c r="O17" s="71">
        <v>6.3</v>
      </c>
      <c r="P17" s="71">
        <v>6.28</v>
      </c>
      <c r="Q17" s="71">
        <v>6.28</v>
      </c>
      <c r="R17" s="71">
        <v>7</v>
      </c>
      <c r="S17" s="71">
        <v>7</v>
      </c>
      <c r="T17" s="71">
        <v>8</v>
      </c>
      <c r="U17" s="71">
        <v>7.5</v>
      </c>
      <c r="V17" s="71">
        <v>7.91</v>
      </c>
      <c r="W17" s="71">
        <v>8.66</v>
      </c>
      <c r="X17" s="71">
        <v>8.1</v>
      </c>
      <c r="Y17" s="71">
        <v>8.66</v>
      </c>
      <c r="Z17" s="71">
        <v>9.48</v>
      </c>
      <c r="AA17" s="71">
        <v>8.78</v>
      </c>
      <c r="AB17" s="77"/>
    </row>
    <row r="18" spans="1:27" ht="15.75" thickBot="1">
      <c r="A18" s="65">
        <v>4</v>
      </c>
      <c r="B18" s="91" t="s">
        <v>69</v>
      </c>
      <c r="C18" s="66">
        <v>3.87</v>
      </c>
      <c r="D18" s="66">
        <v>3.75</v>
      </c>
      <c r="E18" s="66">
        <v>3.75</v>
      </c>
      <c r="F18" s="66">
        <v>4.1</v>
      </c>
      <c r="G18" s="19">
        <v>3.88</v>
      </c>
      <c r="H18" s="19">
        <v>3.65</v>
      </c>
      <c r="I18" s="19">
        <v>4.45</v>
      </c>
      <c r="J18" s="19">
        <v>4.39</v>
      </c>
      <c r="K18" s="19">
        <v>7.05</v>
      </c>
      <c r="L18" s="19">
        <v>5.8</v>
      </c>
      <c r="M18" s="20">
        <v>6.58</v>
      </c>
      <c r="N18" s="20">
        <v>5.78</v>
      </c>
      <c r="O18" s="71">
        <v>6.15</v>
      </c>
      <c r="P18" s="71">
        <v>6.15</v>
      </c>
      <c r="Q18" s="71">
        <v>6.69</v>
      </c>
      <c r="R18" s="71">
        <v>6.76</v>
      </c>
      <c r="S18" s="71">
        <v>6.76</v>
      </c>
      <c r="T18" s="71">
        <v>6.76</v>
      </c>
      <c r="U18" s="71">
        <v>7.5</v>
      </c>
      <c r="V18" s="71">
        <v>8.85</v>
      </c>
      <c r="W18" s="71">
        <v>8.85</v>
      </c>
      <c r="X18" s="71">
        <v>9.6</v>
      </c>
      <c r="Y18" s="71">
        <v>9.6</v>
      </c>
      <c r="Z18" s="71">
        <v>10.08</v>
      </c>
      <c r="AA18" s="71">
        <v>10.55</v>
      </c>
    </row>
    <row r="19" spans="1:27" ht="15.75" thickBot="1">
      <c r="A19" s="65"/>
      <c r="B19" s="91" t="s">
        <v>156</v>
      </c>
      <c r="C19" s="30">
        <f aca="true" t="shared" si="0" ref="C19:I19">SUM(C15:C18)</f>
        <v>16.97</v>
      </c>
      <c r="D19" s="30">
        <f t="shared" si="0"/>
        <v>16.75</v>
      </c>
      <c r="E19" s="30">
        <f t="shared" si="0"/>
        <v>16.75</v>
      </c>
      <c r="F19" s="21">
        <f t="shared" si="0"/>
        <v>18.450000000000003</v>
      </c>
      <c r="G19" s="21">
        <f t="shared" si="0"/>
        <v>18.88</v>
      </c>
      <c r="H19" s="21">
        <f t="shared" si="0"/>
        <v>18.639999999999997</v>
      </c>
      <c r="I19" s="21">
        <f t="shared" si="0"/>
        <v>20.9</v>
      </c>
      <c r="J19" s="21">
        <f>SUM(J15:J18)</f>
        <v>20.6</v>
      </c>
      <c r="K19" s="21">
        <f>K15+K16+K17+K18</f>
        <v>30.91</v>
      </c>
      <c r="L19" s="21">
        <f aca="true" t="shared" si="1" ref="L19:AA19">SUM(L15:L18)</f>
        <v>27.7</v>
      </c>
      <c r="M19" s="21">
        <f t="shared" si="1"/>
        <v>30.79</v>
      </c>
      <c r="N19" s="21">
        <f t="shared" si="1"/>
        <v>29.95</v>
      </c>
      <c r="O19" s="72">
        <f t="shared" si="1"/>
        <v>26.35</v>
      </c>
      <c r="P19" s="72">
        <f t="shared" si="1"/>
        <v>26.33</v>
      </c>
      <c r="Q19" s="73">
        <f t="shared" si="1"/>
        <v>27.970000000000002</v>
      </c>
      <c r="R19" s="73">
        <f t="shared" si="1"/>
        <v>29.259999999999998</v>
      </c>
      <c r="S19" s="73">
        <f t="shared" si="1"/>
        <v>29.259999999999998</v>
      </c>
      <c r="T19" s="73">
        <f t="shared" si="1"/>
        <v>33.9</v>
      </c>
      <c r="U19" s="73">
        <f t="shared" si="1"/>
        <v>32</v>
      </c>
      <c r="V19" s="73">
        <f t="shared" si="1"/>
        <v>34.19</v>
      </c>
      <c r="W19" s="73">
        <f t="shared" si="1"/>
        <v>34.66</v>
      </c>
      <c r="X19" s="73">
        <f t="shared" si="1"/>
        <v>36.59</v>
      </c>
      <c r="Y19" s="73">
        <f t="shared" si="1"/>
        <v>38.199999999999996</v>
      </c>
      <c r="Z19" s="73">
        <f t="shared" si="1"/>
        <v>41.46</v>
      </c>
      <c r="AA19" s="73">
        <f t="shared" si="1"/>
        <v>43.56</v>
      </c>
    </row>
    <row r="20" spans="1:27" ht="9.75" customHeight="1">
      <c r="A20" s="65"/>
      <c r="B20" s="17"/>
      <c r="C20" s="33"/>
      <c r="D20" s="33"/>
      <c r="E20" s="33"/>
      <c r="F20" s="33"/>
      <c r="G20" s="19"/>
      <c r="H20" s="19"/>
      <c r="I20" s="19"/>
      <c r="J20" s="19"/>
      <c r="K20" s="19"/>
      <c r="L20" s="19"/>
      <c r="M20" s="20"/>
      <c r="N20" s="20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">
      <c r="A21" s="40" t="s">
        <v>71</v>
      </c>
      <c r="B21" s="86" t="s">
        <v>72</v>
      </c>
      <c r="C21" s="33"/>
      <c r="D21" s="33"/>
      <c r="E21" s="33"/>
      <c r="F21" s="33"/>
      <c r="G21" s="19"/>
      <c r="H21" s="19"/>
      <c r="I21" s="19"/>
      <c r="J21" s="19"/>
      <c r="K21" s="19"/>
      <c r="L21" s="19"/>
      <c r="M21" s="20"/>
      <c r="N21" s="20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">
      <c r="A22" s="65">
        <v>1</v>
      </c>
      <c r="B22" s="92" t="s">
        <v>73</v>
      </c>
      <c r="C22" s="66">
        <v>2.1</v>
      </c>
      <c r="D22" s="66">
        <v>2.1</v>
      </c>
      <c r="E22" s="66">
        <v>1.85</v>
      </c>
      <c r="F22" s="66">
        <v>2.3</v>
      </c>
      <c r="G22" s="19">
        <v>2.16</v>
      </c>
      <c r="H22" s="19">
        <v>2.16</v>
      </c>
      <c r="I22" s="19">
        <v>2.5</v>
      </c>
      <c r="J22" s="19">
        <v>2.41</v>
      </c>
      <c r="K22" s="19">
        <v>2.59</v>
      </c>
      <c r="L22" s="19">
        <v>2.95</v>
      </c>
      <c r="M22" s="20">
        <v>3.07</v>
      </c>
      <c r="N22" s="20">
        <v>3.05</v>
      </c>
      <c r="O22" s="71">
        <v>3.13</v>
      </c>
      <c r="P22" s="71">
        <v>3.13</v>
      </c>
      <c r="Q22" s="71">
        <v>3.42</v>
      </c>
      <c r="R22" s="71">
        <v>3.45</v>
      </c>
      <c r="S22" s="71">
        <v>3.45</v>
      </c>
      <c r="T22" s="71">
        <v>3.71</v>
      </c>
      <c r="U22" s="71">
        <v>4.16</v>
      </c>
      <c r="V22" s="71">
        <v>3.81</v>
      </c>
      <c r="W22" s="71">
        <v>3.77</v>
      </c>
      <c r="X22" s="71">
        <v>4.21</v>
      </c>
      <c r="Y22" s="71">
        <v>3.86</v>
      </c>
      <c r="Z22" s="71">
        <v>3.83</v>
      </c>
      <c r="AA22" s="71">
        <v>4.33</v>
      </c>
    </row>
    <row r="23" spans="1:27" ht="30.75" thickBot="1">
      <c r="A23" s="65">
        <v>2</v>
      </c>
      <c r="B23" s="93" t="s">
        <v>74</v>
      </c>
      <c r="C23" s="66"/>
      <c r="D23" s="66"/>
      <c r="E23" s="66"/>
      <c r="F23" s="66"/>
      <c r="G23" s="19"/>
      <c r="H23" s="19"/>
      <c r="I23" s="19"/>
      <c r="J23" s="19"/>
      <c r="K23" s="19"/>
      <c r="L23" s="19"/>
      <c r="M23" s="20"/>
      <c r="N23" s="20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>
        <v>3.87</v>
      </c>
      <c r="Z23" s="71">
        <v>3.47</v>
      </c>
      <c r="AA23" s="71">
        <v>3.15</v>
      </c>
    </row>
    <row r="24" spans="1:27" ht="30" customHeight="1" thickBot="1">
      <c r="A24" s="65"/>
      <c r="B24" s="94" t="s">
        <v>75</v>
      </c>
      <c r="C24" s="67">
        <v>1.3</v>
      </c>
      <c r="D24" s="67">
        <v>1.3</v>
      </c>
      <c r="E24" s="67">
        <v>0.84</v>
      </c>
      <c r="F24" s="67">
        <v>1.35</v>
      </c>
      <c r="G24" s="67">
        <v>1.34</v>
      </c>
      <c r="H24" s="67">
        <v>0.77</v>
      </c>
      <c r="I24" s="67">
        <v>1.35</v>
      </c>
      <c r="J24" s="67">
        <v>1.27</v>
      </c>
      <c r="K24" s="67">
        <v>0.81</v>
      </c>
      <c r="L24" s="19">
        <v>1.5</v>
      </c>
      <c r="M24" s="20">
        <v>1.42</v>
      </c>
      <c r="N24" s="20">
        <v>0.06</v>
      </c>
      <c r="O24" s="71">
        <v>1.55</v>
      </c>
      <c r="P24" s="71">
        <v>1.55</v>
      </c>
      <c r="Q24" s="71">
        <v>0.73</v>
      </c>
      <c r="R24" s="71">
        <v>1.55</v>
      </c>
      <c r="S24" s="71">
        <v>1.55</v>
      </c>
      <c r="T24" s="71">
        <v>0.88</v>
      </c>
      <c r="U24" s="71">
        <v>1.55</v>
      </c>
      <c r="V24" s="71">
        <v>1.4</v>
      </c>
      <c r="W24" s="71">
        <v>0.13</v>
      </c>
      <c r="X24" s="71">
        <v>1.55</v>
      </c>
      <c r="Y24" s="71"/>
      <c r="Z24" s="71"/>
      <c r="AA24" s="71"/>
    </row>
    <row r="25" spans="1:27" ht="15">
      <c r="A25" s="65"/>
      <c r="B25" s="92" t="s">
        <v>153</v>
      </c>
      <c r="C25" s="66">
        <v>1.65</v>
      </c>
      <c r="D25" s="66">
        <v>1.6</v>
      </c>
      <c r="E25" s="66">
        <v>1.6</v>
      </c>
      <c r="F25" s="66">
        <v>1.95</v>
      </c>
      <c r="G25" s="19">
        <v>1.95</v>
      </c>
      <c r="H25" s="19">
        <v>1.95</v>
      </c>
      <c r="I25" s="19">
        <v>2.21</v>
      </c>
      <c r="J25" s="19">
        <v>2.21</v>
      </c>
      <c r="K25" s="19">
        <v>2.21</v>
      </c>
      <c r="L25" s="19">
        <v>2.8</v>
      </c>
      <c r="M25" s="20">
        <v>2.66</v>
      </c>
      <c r="N25" s="20">
        <v>2.29</v>
      </c>
      <c r="O25" s="71">
        <v>3</v>
      </c>
      <c r="P25" s="71">
        <v>3</v>
      </c>
      <c r="Q25" s="71">
        <v>2.75</v>
      </c>
      <c r="R25" s="71">
        <v>3.1</v>
      </c>
      <c r="S25" s="71">
        <v>3.1</v>
      </c>
      <c r="T25" s="71">
        <v>2.83</v>
      </c>
      <c r="U25" s="71">
        <v>2.75</v>
      </c>
      <c r="V25" s="71">
        <v>2.47</v>
      </c>
      <c r="W25" s="71">
        <v>2.47</v>
      </c>
      <c r="X25" s="71">
        <v>2.75</v>
      </c>
      <c r="Y25" s="71"/>
      <c r="Z25" s="71"/>
      <c r="AA25" s="71"/>
    </row>
    <row r="26" spans="1:27" ht="15">
      <c r="A26" s="65">
        <v>3</v>
      </c>
      <c r="B26" s="95" t="s">
        <v>76</v>
      </c>
      <c r="C26" s="66"/>
      <c r="D26" s="66"/>
      <c r="E26" s="66"/>
      <c r="F26" s="66"/>
      <c r="G26" s="19"/>
      <c r="H26" s="19"/>
      <c r="I26" s="19"/>
      <c r="J26" s="19"/>
      <c r="K26" s="19"/>
      <c r="L26" s="19"/>
      <c r="M26" s="20"/>
      <c r="N26" s="20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>
        <v>2.11</v>
      </c>
      <c r="Z26" s="71">
        <v>1.08</v>
      </c>
      <c r="AA26" s="71"/>
    </row>
    <row r="27" spans="1:27" ht="42.75" customHeight="1">
      <c r="A27" s="65"/>
      <c r="B27" s="96"/>
      <c r="C27" s="67">
        <v>1.5</v>
      </c>
      <c r="D27" s="67">
        <v>1.5</v>
      </c>
      <c r="E27" s="67">
        <v>1.24</v>
      </c>
      <c r="F27" s="67">
        <v>1.55</v>
      </c>
      <c r="G27" s="67">
        <v>1.55</v>
      </c>
      <c r="H27" s="67">
        <v>0.04</v>
      </c>
      <c r="I27" s="67">
        <v>1.55</v>
      </c>
      <c r="J27" s="67">
        <v>1.46</v>
      </c>
      <c r="K27" s="67">
        <v>1.32</v>
      </c>
      <c r="L27" s="19">
        <v>2</v>
      </c>
      <c r="M27" s="20">
        <v>1.89</v>
      </c>
      <c r="N27" s="20">
        <v>1.72</v>
      </c>
      <c r="O27" s="71">
        <v>2.2</v>
      </c>
      <c r="P27" s="71">
        <v>2.2</v>
      </c>
      <c r="Q27" s="71">
        <v>2</v>
      </c>
      <c r="R27" s="71">
        <v>2.35</v>
      </c>
      <c r="S27" s="71">
        <v>2.35</v>
      </c>
      <c r="T27" s="71">
        <v>2.14</v>
      </c>
      <c r="U27" s="71">
        <v>2.35</v>
      </c>
      <c r="V27" s="71">
        <v>2.12</v>
      </c>
      <c r="W27" s="71">
        <v>1.92</v>
      </c>
      <c r="X27" s="71">
        <v>2.35</v>
      </c>
      <c r="Y27" s="71"/>
      <c r="Z27" s="71"/>
      <c r="AA27" s="71"/>
    </row>
    <row r="28" spans="1:27" ht="15">
      <c r="A28" s="65">
        <v>4</v>
      </c>
      <c r="B28" s="95" t="s">
        <v>77</v>
      </c>
      <c r="C28" s="66"/>
      <c r="D28" s="66"/>
      <c r="E28" s="66"/>
      <c r="F28" s="66"/>
      <c r="G28" s="19"/>
      <c r="H28" s="19"/>
      <c r="I28" s="19"/>
      <c r="J28" s="19"/>
      <c r="K28" s="19"/>
      <c r="L28" s="19"/>
      <c r="M28" s="20"/>
      <c r="N28" s="20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>
        <v>2.13</v>
      </c>
      <c r="Z28" s="71">
        <v>1.9</v>
      </c>
      <c r="AA28" s="71"/>
    </row>
    <row r="29" spans="1:27" ht="30.75" customHeight="1">
      <c r="A29" s="65"/>
      <c r="B29" s="13"/>
      <c r="C29" s="67">
        <v>1.1</v>
      </c>
      <c r="D29" s="67">
        <v>1</v>
      </c>
      <c r="E29" s="67">
        <v>0.94</v>
      </c>
      <c r="F29" s="67">
        <v>1.1</v>
      </c>
      <c r="G29" s="67">
        <v>1.1</v>
      </c>
      <c r="H29" s="67">
        <v>0.79</v>
      </c>
      <c r="I29" s="67">
        <v>1.1</v>
      </c>
      <c r="J29" s="67">
        <v>1.03</v>
      </c>
      <c r="K29" s="67">
        <v>0.08</v>
      </c>
      <c r="L29" s="19">
        <v>1.3</v>
      </c>
      <c r="M29" s="20">
        <v>1.21</v>
      </c>
      <c r="N29" s="20">
        <v>0.73</v>
      </c>
      <c r="O29" s="71">
        <v>1.35</v>
      </c>
      <c r="P29" s="71">
        <v>2.13</v>
      </c>
      <c r="Q29" s="71">
        <v>1.78</v>
      </c>
      <c r="R29" s="71">
        <v>2.35</v>
      </c>
      <c r="S29" s="71">
        <v>2.35</v>
      </c>
      <c r="T29" s="71">
        <v>1.24</v>
      </c>
      <c r="U29" s="71">
        <v>2.5</v>
      </c>
      <c r="V29" s="71">
        <v>2.25</v>
      </c>
      <c r="W29" s="71">
        <v>0.78</v>
      </c>
      <c r="X29" s="71">
        <v>2.5</v>
      </c>
      <c r="Y29" s="71"/>
      <c r="Z29" s="71"/>
      <c r="AA29" s="71"/>
    </row>
    <row r="30" spans="1:27" ht="15" customHeight="1" thickBot="1">
      <c r="A30" s="65">
        <v>5</v>
      </c>
      <c r="B30" s="91" t="s">
        <v>144</v>
      </c>
      <c r="C30" s="66">
        <v>2.6</v>
      </c>
      <c r="D30" s="66">
        <v>2.6</v>
      </c>
      <c r="E30" s="66">
        <v>2.6</v>
      </c>
      <c r="F30" s="66">
        <v>2.9</v>
      </c>
      <c r="G30" s="19">
        <v>2.9</v>
      </c>
      <c r="H30" s="19">
        <v>2.9</v>
      </c>
      <c r="I30" s="19">
        <v>3.25</v>
      </c>
      <c r="J30" s="19">
        <v>3.23</v>
      </c>
      <c r="K30" s="19">
        <v>3.93</v>
      </c>
      <c r="L30" s="19">
        <v>4.35</v>
      </c>
      <c r="M30" s="20">
        <v>4.8</v>
      </c>
      <c r="N30" s="20">
        <v>4.8</v>
      </c>
      <c r="O30" s="71">
        <v>4.1</v>
      </c>
      <c r="P30" s="71">
        <v>4.1</v>
      </c>
      <c r="Q30" s="71">
        <v>4.1</v>
      </c>
      <c r="R30" s="71">
        <v>4.5</v>
      </c>
      <c r="S30" s="71">
        <v>4.5</v>
      </c>
      <c r="T30" s="71">
        <v>4.5</v>
      </c>
      <c r="U30" s="71">
        <v>4.9</v>
      </c>
      <c r="V30" s="71">
        <v>5.03</v>
      </c>
      <c r="W30" s="71">
        <v>5.16</v>
      </c>
      <c r="X30" s="71">
        <v>5.19</v>
      </c>
      <c r="Y30" s="71">
        <v>5.37</v>
      </c>
      <c r="Z30" s="71">
        <v>5.59</v>
      </c>
      <c r="AA30" s="71">
        <v>6.25</v>
      </c>
    </row>
    <row r="31" spans="1:27" ht="16.5" customHeight="1" thickBot="1">
      <c r="A31" s="65">
        <v>6</v>
      </c>
      <c r="B31" s="99" t="s">
        <v>145</v>
      </c>
      <c r="C31" s="66">
        <v>0.03</v>
      </c>
      <c r="D31" s="66">
        <v>0.03</v>
      </c>
      <c r="E31" s="66">
        <v>0</v>
      </c>
      <c r="F31" s="66">
        <v>0.03</v>
      </c>
      <c r="G31" s="19">
        <v>0.03</v>
      </c>
      <c r="H31" s="19">
        <v>0.03</v>
      </c>
      <c r="I31" s="19">
        <v>0.03</v>
      </c>
      <c r="J31" s="19">
        <v>0.03</v>
      </c>
      <c r="K31" s="19">
        <v>0.03</v>
      </c>
      <c r="L31" s="19">
        <v>0.03</v>
      </c>
      <c r="M31" s="20">
        <v>0.03</v>
      </c>
      <c r="N31" s="20">
        <v>0.03</v>
      </c>
      <c r="O31" s="71">
        <v>0.03</v>
      </c>
      <c r="P31" s="71">
        <v>0.03</v>
      </c>
      <c r="Q31" s="71">
        <v>0.03</v>
      </c>
      <c r="R31" s="71">
        <v>0.03</v>
      </c>
      <c r="S31" s="71">
        <v>0.03</v>
      </c>
      <c r="T31" s="71"/>
      <c r="U31" s="71">
        <v>0.03</v>
      </c>
      <c r="V31" s="71">
        <v>0.03</v>
      </c>
      <c r="W31" s="71"/>
      <c r="X31" s="71">
        <v>0.03</v>
      </c>
      <c r="Y31" s="71">
        <v>0.03</v>
      </c>
      <c r="Z31" s="71"/>
      <c r="AA31" s="71">
        <v>0.01</v>
      </c>
    </row>
    <row r="32" spans="1:27" ht="18" customHeight="1" thickBot="1">
      <c r="A32" s="65">
        <v>7</v>
      </c>
      <c r="B32" s="99" t="s">
        <v>146</v>
      </c>
      <c r="C32" s="66">
        <v>0.7</v>
      </c>
      <c r="D32" s="66">
        <v>0.6</v>
      </c>
      <c r="E32" s="66">
        <v>0.5</v>
      </c>
      <c r="F32" s="66">
        <v>0.7</v>
      </c>
      <c r="G32" s="19">
        <v>0.7</v>
      </c>
      <c r="H32" s="19">
        <v>0.44</v>
      </c>
      <c r="I32" s="19">
        <v>0.7</v>
      </c>
      <c r="J32" s="19">
        <v>0.7</v>
      </c>
      <c r="K32" s="19">
        <v>0.46</v>
      </c>
      <c r="L32" s="19">
        <v>0.74</v>
      </c>
      <c r="M32" s="20">
        <v>0.66</v>
      </c>
      <c r="N32" s="20">
        <v>0</v>
      </c>
      <c r="O32" s="71">
        <v>0.78</v>
      </c>
      <c r="P32" s="71">
        <v>0</v>
      </c>
      <c r="Q32" s="71">
        <v>0</v>
      </c>
      <c r="R32" s="71">
        <v>0</v>
      </c>
      <c r="S32" s="71">
        <v>0</v>
      </c>
      <c r="T32" s="71"/>
      <c r="U32" s="71">
        <v>0</v>
      </c>
      <c r="V32" s="71"/>
      <c r="W32" s="71"/>
      <c r="X32" s="71"/>
      <c r="Y32" s="71"/>
      <c r="Z32" s="71"/>
      <c r="AA32" s="71"/>
    </row>
    <row r="33" spans="1:27" ht="15.75" thickBot="1">
      <c r="A33" s="65">
        <v>8</v>
      </c>
      <c r="B33" s="99" t="s">
        <v>154</v>
      </c>
      <c r="C33" s="66">
        <v>0.03</v>
      </c>
      <c r="D33" s="66">
        <v>0.03</v>
      </c>
      <c r="E33" s="66">
        <v>0</v>
      </c>
      <c r="F33" s="66">
        <v>0.03</v>
      </c>
      <c r="G33" s="19">
        <v>0</v>
      </c>
      <c r="H33" s="19">
        <v>0</v>
      </c>
      <c r="I33" s="19">
        <v>0.03</v>
      </c>
      <c r="J33" s="19">
        <v>0.02</v>
      </c>
      <c r="K33" s="19">
        <v>0</v>
      </c>
      <c r="L33" s="19">
        <v>0.03</v>
      </c>
      <c r="M33" s="20">
        <v>0.03</v>
      </c>
      <c r="N33" s="20">
        <v>0</v>
      </c>
      <c r="O33" s="71">
        <v>0.03</v>
      </c>
      <c r="P33" s="71">
        <v>0.03</v>
      </c>
      <c r="Q33" s="71">
        <v>0</v>
      </c>
      <c r="R33" s="71">
        <v>0.03</v>
      </c>
      <c r="S33" s="71">
        <v>0.03</v>
      </c>
      <c r="T33" s="71"/>
      <c r="U33" s="71">
        <v>0.03</v>
      </c>
      <c r="V33" s="71">
        <v>0.02</v>
      </c>
      <c r="W33" s="71"/>
      <c r="X33" s="71">
        <v>0.03</v>
      </c>
      <c r="Y33" s="71">
        <v>0.01</v>
      </c>
      <c r="Z33" s="71"/>
      <c r="AA33" s="71">
        <v>0.01</v>
      </c>
    </row>
    <row r="34" spans="1:27" ht="15.75" customHeight="1" thickBot="1">
      <c r="A34" s="65">
        <v>9</v>
      </c>
      <c r="B34" s="100" t="s">
        <v>141</v>
      </c>
      <c r="C34" s="66"/>
      <c r="D34" s="20"/>
      <c r="E34" s="20"/>
      <c r="F34" s="20"/>
      <c r="G34" s="20"/>
      <c r="H34" s="20"/>
      <c r="I34" s="20"/>
      <c r="J34" s="20"/>
      <c r="K34" s="20"/>
      <c r="L34" s="20">
        <v>0.05</v>
      </c>
      <c r="M34" s="20">
        <v>0.05</v>
      </c>
      <c r="N34" s="20"/>
      <c r="O34" s="71">
        <v>0.05</v>
      </c>
      <c r="P34" s="71">
        <v>0.05</v>
      </c>
      <c r="Q34" s="71">
        <v>0</v>
      </c>
      <c r="R34" s="71">
        <v>0.5</v>
      </c>
      <c r="S34" s="71">
        <v>0</v>
      </c>
      <c r="T34" s="71"/>
      <c r="U34" s="71">
        <v>0.1</v>
      </c>
      <c r="V34" s="71">
        <v>0.09</v>
      </c>
      <c r="W34" s="71"/>
      <c r="X34" s="71">
        <v>0.1</v>
      </c>
      <c r="Y34" s="71">
        <v>0.08</v>
      </c>
      <c r="Z34" s="71"/>
      <c r="AA34" s="71"/>
    </row>
    <row r="35" spans="1:27" ht="15" customHeight="1" thickBot="1">
      <c r="A35" s="65">
        <v>10</v>
      </c>
      <c r="B35" s="99" t="s">
        <v>155</v>
      </c>
      <c r="C35" s="66">
        <v>0.17</v>
      </c>
      <c r="D35" s="66">
        <v>0.06</v>
      </c>
      <c r="E35" s="66">
        <v>0</v>
      </c>
      <c r="F35" s="66">
        <v>0.17</v>
      </c>
      <c r="G35" s="19">
        <v>0.07</v>
      </c>
      <c r="H35" s="19">
        <v>0.07</v>
      </c>
      <c r="I35" s="19">
        <v>0.1</v>
      </c>
      <c r="J35" s="19">
        <v>0.07</v>
      </c>
      <c r="K35" s="19">
        <v>0.1</v>
      </c>
      <c r="L35" s="19">
        <v>0.1</v>
      </c>
      <c r="M35" s="20">
        <v>0.09</v>
      </c>
      <c r="N35" s="20">
        <v>0.1</v>
      </c>
      <c r="O35" s="71">
        <v>0.1</v>
      </c>
      <c r="P35" s="71">
        <v>0.1</v>
      </c>
      <c r="Q35" s="71">
        <v>0.15</v>
      </c>
      <c r="R35" s="71">
        <v>0.1</v>
      </c>
      <c r="S35" s="71">
        <v>0.1</v>
      </c>
      <c r="T35" s="71">
        <v>0.1</v>
      </c>
      <c r="U35" s="71">
        <v>0.15</v>
      </c>
      <c r="V35" s="71">
        <v>0.13</v>
      </c>
      <c r="W35" s="71">
        <v>0.11</v>
      </c>
      <c r="X35" s="71">
        <v>0.15</v>
      </c>
      <c r="Y35" s="71">
        <v>0.13</v>
      </c>
      <c r="Z35" s="71"/>
      <c r="AA35" s="71">
        <v>0.15</v>
      </c>
    </row>
    <row r="36" spans="1:27" ht="15.75" thickBot="1">
      <c r="A36" s="65">
        <v>11</v>
      </c>
      <c r="B36" s="99" t="s">
        <v>142</v>
      </c>
      <c r="C36" s="66">
        <v>1.3</v>
      </c>
      <c r="D36" s="66">
        <v>1.3</v>
      </c>
      <c r="E36" s="66">
        <v>1.03</v>
      </c>
      <c r="F36" s="66">
        <v>1.3</v>
      </c>
      <c r="G36" s="19">
        <v>1.3</v>
      </c>
      <c r="H36" s="19">
        <v>0</v>
      </c>
      <c r="I36" s="19">
        <v>1.3</v>
      </c>
      <c r="J36" s="19">
        <v>1.25</v>
      </c>
      <c r="K36" s="19">
        <v>0.01</v>
      </c>
      <c r="L36" s="19">
        <v>1.5</v>
      </c>
      <c r="M36" s="20">
        <v>1.48</v>
      </c>
      <c r="N36" s="20">
        <v>0.01</v>
      </c>
      <c r="O36" s="71">
        <v>1.55</v>
      </c>
      <c r="P36" s="71">
        <v>1.55</v>
      </c>
      <c r="Q36" s="71">
        <v>0.01</v>
      </c>
      <c r="R36" s="71">
        <v>1.55</v>
      </c>
      <c r="S36" s="71">
        <v>1.55</v>
      </c>
      <c r="T36" s="71">
        <v>0.03</v>
      </c>
      <c r="U36" s="71">
        <v>1.55</v>
      </c>
      <c r="V36" s="71">
        <v>1.39</v>
      </c>
      <c r="W36" s="71">
        <v>0.04</v>
      </c>
      <c r="X36" s="71">
        <v>1.55</v>
      </c>
      <c r="Y36" s="71">
        <v>1.39</v>
      </c>
      <c r="Z36" s="71"/>
      <c r="AA36" s="71">
        <v>1.55</v>
      </c>
    </row>
    <row r="37" spans="1:27" ht="15.75" thickBot="1">
      <c r="A37" s="65"/>
      <c r="B37" s="98" t="s">
        <v>127</v>
      </c>
      <c r="C37" s="66"/>
      <c r="D37" s="66"/>
      <c r="E37" s="66"/>
      <c r="F37" s="66"/>
      <c r="G37" s="19"/>
      <c r="H37" s="19"/>
      <c r="I37" s="19"/>
      <c r="J37" s="19"/>
      <c r="K37" s="19"/>
      <c r="L37" s="19"/>
      <c r="M37" s="20"/>
      <c r="N37" s="20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15.75" thickBot="1">
      <c r="A38" s="65"/>
      <c r="B38" s="100" t="s">
        <v>143</v>
      </c>
      <c r="C38" s="66"/>
      <c r="D38" s="66"/>
      <c r="E38" s="66"/>
      <c r="F38" s="66"/>
      <c r="G38" s="19"/>
      <c r="H38" s="19"/>
      <c r="I38" s="19"/>
      <c r="J38" s="19"/>
      <c r="K38" s="19"/>
      <c r="L38" s="19"/>
      <c r="M38" s="20"/>
      <c r="N38" s="20"/>
      <c r="O38" s="71"/>
      <c r="P38" s="71"/>
      <c r="Q38" s="71"/>
      <c r="R38" s="71"/>
      <c r="S38" s="71"/>
      <c r="T38" s="71"/>
      <c r="U38" s="71">
        <v>1.5</v>
      </c>
      <c r="V38" s="71">
        <v>1.5</v>
      </c>
      <c r="W38" s="71">
        <v>1.21</v>
      </c>
      <c r="X38" s="71">
        <v>1.5</v>
      </c>
      <c r="Y38" s="71">
        <v>1.35</v>
      </c>
      <c r="Z38" s="71">
        <v>1.13</v>
      </c>
      <c r="AA38" s="71">
        <v>1.5</v>
      </c>
    </row>
    <row r="39" spans="1:27" ht="15.75" thickBot="1">
      <c r="A39" s="65"/>
      <c r="B39" s="99" t="s">
        <v>157</v>
      </c>
      <c r="C39" s="30">
        <f>SUM(C22:C36)+C19</f>
        <v>29.449999999999996</v>
      </c>
      <c r="D39" s="30">
        <f>SUM(D22:D36)+D19</f>
        <v>28.869999999999997</v>
      </c>
      <c r="E39" s="30">
        <f>SUM(E22:E36)+E19</f>
        <v>27.35</v>
      </c>
      <c r="F39" s="21">
        <f aca="true" t="shared" si="2" ref="F39:T39">SUM(F22:F36)</f>
        <v>13.379999999999999</v>
      </c>
      <c r="G39" s="21">
        <f t="shared" si="2"/>
        <v>13.1</v>
      </c>
      <c r="H39" s="21">
        <f t="shared" si="2"/>
        <v>9.149999999999999</v>
      </c>
      <c r="I39" s="21">
        <f t="shared" si="2"/>
        <v>14.12</v>
      </c>
      <c r="J39" s="21">
        <f t="shared" si="2"/>
        <v>13.68</v>
      </c>
      <c r="K39" s="21">
        <f t="shared" si="2"/>
        <v>11.54</v>
      </c>
      <c r="L39" s="22">
        <f t="shared" si="2"/>
        <v>17.35</v>
      </c>
      <c r="M39" s="22">
        <f t="shared" si="2"/>
        <v>17.39</v>
      </c>
      <c r="N39" s="23">
        <f t="shared" si="2"/>
        <v>12.789999999999997</v>
      </c>
      <c r="O39" s="72">
        <f t="shared" si="2"/>
        <v>17.87</v>
      </c>
      <c r="P39" s="72">
        <f t="shared" si="2"/>
        <v>17.870000000000005</v>
      </c>
      <c r="Q39" s="74">
        <f t="shared" si="2"/>
        <v>14.969999999999999</v>
      </c>
      <c r="R39" s="74">
        <f t="shared" si="2"/>
        <v>19.51</v>
      </c>
      <c r="S39" s="74">
        <f t="shared" si="2"/>
        <v>19.01</v>
      </c>
      <c r="T39" s="74">
        <f t="shared" si="2"/>
        <v>15.43</v>
      </c>
      <c r="U39" s="74">
        <f aca="true" t="shared" si="3" ref="U39:AA39">SUM(U22:U38)</f>
        <v>21.570000000000004</v>
      </c>
      <c r="V39" s="74">
        <f t="shared" si="3"/>
        <v>20.240000000000002</v>
      </c>
      <c r="W39" s="74">
        <f t="shared" si="3"/>
        <v>15.589999999999996</v>
      </c>
      <c r="X39" s="74">
        <f t="shared" si="3"/>
        <v>21.910000000000004</v>
      </c>
      <c r="Y39" s="74">
        <f t="shared" si="3"/>
        <v>20.330000000000002</v>
      </c>
      <c r="Z39" s="74">
        <f t="shared" si="3"/>
        <v>17</v>
      </c>
      <c r="AA39" s="74">
        <f t="shared" si="3"/>
        <v>16.950000000000003</v>
      </c>
    </row>
    <row r="40" spans="1:27" ht="15.75" thickBot="1">
      <c r="A40" s="65"/>
      <c r="B40" s="99" t="s">
        <v>158</v>
      </c>
      <c r="C40" s="33"/>
      <c r="D40" s="33"/>
      <c r="E40" s="33"/>
      <c r="F40" s="24">
        <f aca="true" t="shared" si="4" ref="F40:AA40">+F19+F39</f>
        <v>31.830000000000002</v>
      </c>
      <c r="G40" s="24">
        <f t="shared" si="4"/>
        <v>31.979999999999997</v>
      </c>
      <c r="H40" s="24">
        <f t="shared" si="4"/>
        <v>27.789999999999996</v>
      </c>
      <c r="I40" s="24">
        <f t="shared" si="4"/>
        <v>35.019999999999996</v>
      </c>
      <c r="J40" s="24">
        <f t="shared" si="4"/>
        <v>34.28</v>
      </c>
      <c r="K40" s="24">
        <f t="shared" si="4"/>
        <v>42.45</v>
      </c>
      <c r="L40" s="24">
        <f t="shared" si="4"/>
        <v>45.05</v>
      </c>
      <c r="M40" s="24">
        <f t="shared" si="4"/>
        <v>48.18</v>
      </c>
      <c r="N40" s="24">
        <f t="shared" si="4"/>
        <v>42.739999999999995</v>
      </c>
      <c r="O40" s="75">
        <f t="shared" si="4"/>
        <v>44.22</v>
      </c>
      <c r="P40" s="75">
        <f t="shared" si="4"/>
        <v>44.2</v>
      </c>
      <c r="Q40" s="73">
        <f t="shared" si="4"/>
        <v>42.94</v>
      </c>
      <c r="R40" s="73">
        <f t="shared" si="4"/>
        <v>48.769999999999996</v>
      </c>
      <c r="S40" s="73">
        <f t="shared" si="4"/>
        <v>48.269999999999996</v>
      </c>
      <c r="T40" s="73">
        <f t="shared" si="4"/>
        <v>49.33</v>
      </c>
      <c r="U40" s="73">
        <f t="shared" si="4"/>
        <v>53.57000000000001</v>
      </c>
      <c r="V40" s="73">
        <f t="shared" si="4"/>
        <v>54.43</v>
      </c>
      <c r="W40" s="73">
        <f t="shared" si="4"/>
        <v>50.24999999999999</v>
      </c>
      <c r="X40" s="73">
        <f t="shared" si="4"/>
        <v>58.50000000000001</v>
      </c>
      <c r="Y40" s="73">
        <f t="shared" si="4"/>
        <v>58.53</v>
      </c>
      <c r="Z40" s="73">
        <f t="shared" si="4"/>
        <v>58.46</v>
      </c>
      <c r="AA40" s="73">
        <f t="shared" si="4"/>
        <v>60.510000000000005</v>
      </c>
    </row>
    <row r="41" spans="1:27" ht="14.25">
      <c r="A41" s="65"/>
      <c r="B41" s="33"/>
      <c r="C41" s="33"/>
      <c r="D41" s="33"/>
      <c r="E41" s="33"/>
      <c r="F41" s="33"/>
      <c r="G41" s="19"/>
      <c r="H41" s="19"/>
      <c r="I41" s="19"/>
      <c r="J41" s="19"/>
      <c r="K41" s="19"/>
      <c r="L41" s="19"/>
      <c r="M41" s="20"/>
      <c r="N41" s="20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15.75" thickBot="1">
      <c r="A42" s="40" t="s">
        <v>27</v>
      </c>
      <c r="B42" s="98" t="s">
        <v>137</v>
      </c>
      <c r="C42" s="33"/>
      <c r="D42" s="33"/>
      <c r="E42" s="33"/>
      <c r="F42" s="33"/>
      <c r="G42" s="19"/>
      <c r="H42" s="19"/>
      <c r="I42" s="19"/>
      <c r="J42" s="19"/>
      <c r="K42" s="19"/>
      <c r="L42" s="19"/>
      <c r="M42" s="20"/>
      <c r="N42" s="20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5.75" thickBot="1">
      <c r="A43" s="65">
        <v>1</v>
      </c>
      <c r="B43" s="99" t="s">
        <v>138</v>
      </c>
      <c r="C43" s="66">
        <v>10.56</v>
      </c>
      <c r="D43" s="66">
        <v>10.5</v>
      </c>
      <c r="E43" s="66">
        <v>10.46</v>
      </c>
      <c r="F43" s="66">
        <v>11.2</v>
      </c>
      <c r="G43" s="19">
        <v>11.2</v>
      </c>
      <c r="H43" s="19">
        <v>10.72</v>
      </c>
      <c r="I43" s="19">
        <v>11.5</v>
      </c>
      <c r="J43" s="19">
        <v>14.75</v>
      </c>
      <c r="K43" s="19">
        <v>14.76</v>
      </c>
      <c r="L43" s="19">
        <v>16</v>
      </c>
      <c r="M43" s="20">
        <v>18.69</v>
      </c>
      <c r="N43" s="20">
        <v>18.1</v>
      </c>
      <c r="O43" s="71">
        <v>16.25</v>
      </c>
      <c r="P43" s="71">
        <v>16.25</v>
      </c>
      <c r="Q43" s="71">
        <v>17.26</v>
      </c>
      <c r="R43" s="71">
        <v>17.85</v>
      </c>
      <c r="S43" s="71">
        <v>17.85</v>
      </c>
      <c r="T43" s="71">
        <v>17.33</v>
      </c>
      <c r="U43" s="71">
        <v>18.1</v>
      </c>
      <c r="V43" s="71">
        <v>17.84</v>
      </c>
      <c r="W43" s="71">
        <v>18.16</v>
      </c>
      <c r="X43" s="71">
        <v>19.33</v>
      </c>
      <c r="Y43" s="71">
        <v>17.41</v>
      </c>
      <c r="Z43" s="71">
        <v>17.32</v>
      </c>
      <c r="AA43" s="71">
        <v>18.78</v>
      </c>
    </row>
    <row r="44" spans="1:27" ht="15.75" thickBot="1">
      <c r="A44" s="65">
        <v>2</v>
      </c>
      <c r="B44" s="99" t="s">
        <v>139</v>
      </c>
      <c r="C44" s="66">
        <v>1.7</v>
      </c>
      <c r="D44" s="66">
        <v>1.7</v>
      </c>
      <c r="E44" s="66">
        <v>1.68</v>
      </c>
      <c r="F44" s="66">
        <v>1.9</v>
      </c>
      <c r="G44" s="19">
        <v>2</v>
      </c>
      <c r="H44" s="19">
        <v>2</v>
      </c>
      <c r="I44" s="19">
        <v>2.2</v>
      </c>
      <c r="J44" s="19">
        <v>2.15</v>
      </c>
      <c r="K44" s="19">
        <v>2.8</v>
      </c>
      <c r="L44" s="19">
        <v>3</v>
      </c>
      <c r="M44" s="20">
        <v>2.91</v>
      </c>
      <c r="N44" s="20">
        <v>2.91</v>
      </c>
      <c r="O44" s="71">
        <v>2.9</v>
      </c>
      <c r="P44" s="71">
        <v>2.9</v>
      </c>
      <c r="Q44" s="71">
        <v>2.9</v>
      </c>
      <c r="R44" s="71">
        <v>3.1</v>
      </c>
      <c r="S44" s="71">
        <v>3.1</v>
      </c>
      <c r="T44" s="71">
        <v>3.1</v>
      </c>
      <c r="U44" s="71">
        <v>3.7</v>
      </c>
      <c r="V44" s="71">
        <v>3.59</v>
      </c>
      <c r="W44" s="71">
        <v>3.59</v>
      </c>
      <c r="X44" s="71">
        <v>3.91</v>
      </c>
      <c r="Y44" s="71">
        <v>3.8</v>
      </c>
      <c r="Z44" s="71">
        <v>3.8</v>
      </c>
      <c r="AA44" s="71">
        <v>4.45</v>
      </c>
    </row>
    <row r="45" spans="1:27" ht="15.75" thickBot="1">
      <c r="A45" s="65"/>
      <c r="B45" s="98" t="s">
        <v>140</v>
      </c>
      <c r="C45" s="30">
        <f aca="true" t="shared" si="5" ref="C45:I45">SUM(C43:C44)</f>
        <v>12.26</v>
      </c>
      <c r="D45" s="30">
        <f t="shared" si="5"/>
        <v>12.2</v>
      </c>
      <c r="E45" s="30">
        <f t="shared" si="5"/>
        <v>12.14</v>
      </c>
      <c r="F45" s="30">
        <f t="shared" si="5"/>
        <v>13.1</v>
      </c>
      <c r="G45" s="30">
        <f t="shared" si="5"/>
        <v>13.2</v>
      </c>
      <c r="H45" s="30">
        <f t="shared" si="5"/>
        <v>12.72</v>
      </c>
      <c r="I45" s="30">
        <f t="shared" si="5"/>
        <v>13.7</v>
      </c>
      <c r="J45" s="30">
        <f aca="true" t="shared" si="6" ref="J45:AA45">SUM(J43:J44)</f>
        <v>16.9</v>
      </c>
      <c r="K45" s="30">
        <f t="shared" si="6"/>
        <v>17.56</v>
      </c>
      <c r="L45" s="25">
        <f t="shared" si="6"/>
        <v>19</v>
      </c>
      <c r="M45" s="25">
        <f t="shared" si="6"/>
        <v>21.6</v>
      </c>
      <c r="N45" s="26">
        <f t="shared" si="6"/>
        <v>21.01</v>
      </c>
      <c r="O45" s="73">
        <f t="shared" si="6"/>
        <v>19.15</v>
      </c>
      <c r="P45" s="73">
        <f t="shared" si="6"/>
        <v>19.15</v>
      </c>
      <c r="Q45" s="73">
        <f t="shared" si="6"/>
        <v>20.16</v>
      </c>
      <c r="R45" s="73">
        <f t="shared" si="6"/>
        <v>20.950000000000003</v>
      </c>
      <c r="S45" s="73">
        <f t="shared" si="6"/>
        <v>20.950000000000003</v>
      </c>
      <c r="T45" s="73">
        <f t="shared" si="6"/>
        <v>20.43</v>
      </c>
      <c r="U45" s="73">
        <f t="shared" si="6"/>
        <v>21.8</v>
      </c>
      <c r="V45" s="73">
        <f t="shared" si="6"/>
        <v>21.43</v>
      </c>
      <c r="W45" s="73">
        <f t="shared" si="6"/>
        <v>21.75</v>
      </c>
      <c r="X45" s="73">
        <f t="shared" si="6"/>
        <v>23.24</v>
      </c>
      <c r="Y45" s="73">
        <f t="shared" si="6"/>
        <v>21.21</v>
      </c>
      <c r="Z45" s="73">
        <f t="shared" si="6"/>
        <v>21.12</v>
      </c>
      <c r="AA45" s="73">
        <f t="shared" si="6"/>
        <v>23.23</v>
      </c>
    </row>
    <row r="46" spans="1:27" ht="14.25">
      <c r="A46" s="65"/>
      <c r="B46" s="33"/>
      <c r="C46" s="33"/>
      <c r="D46" s="33"/>
      <c r="E46" s="33"/>
      <c r="F46" s="33"/>
      <c r="G46" s="19"/>
      <c r="H46" s="19"/>
      <c r="I46" s="19"/>
      <c r="J46" s="19"/>
      <c r="K46" s="19"/>
      <c r="L46" s="19"/>
      <c r="M46" s="20"/>
      <c r="N46" s="20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15.75" thickBot="1">
      <c r="A47" s="40" t="s">
        <v>28</v>
      </c>
      <c r="B47" s="98" t="s">
        <v>130</v>
      </c>
      <c r="C47" s="33"/>
      <c r="D47" s="33"/>
      <c r="E47" s="33"/>
      <c r="F47" s="33"/>
      <c r="G47" s="19"/>
      <c r="H47" s="19"/>
      <c r="I47" s="19"/>
      <c r="J47" s="19"/>
      <c r="K47" s="19"/>
      <c r="L47" s="19"/>
      <c r="M47" s="20"/>
      <c r="N47" s="20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15.75" thickBot="1">
      <c r="A48" s="65">
        <v>1</v>
      </c>
      <c r="B48" s="99" t="s">
        <v>131</v>
      </c>
      <c r="C48" s="66">
        <v>11.56</v>
      </c>
      <c r="D48" s="66">
        <v>11.4</v>
      </c>
      <c r="E48" s="66">
        <v>10.37</v>
      </c>
      <c r="F48" s="66">
        <v>12.24</v>
      </c>
      <c r="G48" s="19">
        <v>12.02</v>
      </c>
      <c r="H48" s="19">
        <v>10.65</v>
      </c>
      <c r="I48" s="19">
        <v>12.42</v>
      </c>
      <c r="J48" s="19">
        <v>14.9</v>
      </c>
      <c r="K48" s="19">
        <v>12.96</v>
      </c>
      <c r="L48" s="19">
        <v>16</v>
      </c>
      <c r="M48" s="20">
        <v>15.77</v>
      </c>
      <c r="N48" s="20">
        <v>15.44</v>
      </c>
      <c r="O48" s="71">
        <v>14.5</v>
      </c>
      <c r="P48" s="71">
        <v>14.5</v>
      </c>
      <c r="Q48" s="71">
        <v>14.18</v>
      </c>
      <c r="R48" s="71">
        <v>15.9</v>
      </c>
      <c r="S48" s="71">
        <v>16.7</v>
      </c>
      <c r="T48" s="71">
        <v>16.43</v>
      </c>
      <c r="U48" s="71">
        <v>17.2</v>
      </c>
      <c r="V48" s="71">
        <v>17.16</v>
      </c>
      <c r="W48" s="71">
        <v>23.24</v>
      </c>
      <c r="X48" s="71">
        <v>19.18</v>
      </c>
      <c r="Y48" s="71">
        <v>17.69</v>
      </c>
      <c r="Z48" s="71">
        <v>16.68</v>
      </c>
      <c r="AA48" s="71">
        <v>19</v>
      </c>
    </row>
    <row r="49" spans="1:27" ht="15.75" thickBot="1">
      <c r="A49" s="65">
        <v>2</v>
      </c>
      <c r="B49" s="99" t="s">
        <v>132</v>
      </c>
      <c r="C49" s="66">
        <v>4.6</v>
      </c>
      <c r="D49" s="66">
        <v>4.6</v>
      </c>
      <c r="E49" s="66">
        <v>4.5</v>
      </c>
      <c r="F49" s="66">
        <v>5</v>
      </c>
      <c r="G49" s="19">
        <v>4.88</v>
      </c>
      <c r="H49" s="19">
        <v>4.76</v>
      </c>
      <c r="I49" s="19">
        <v>5.65</v>
      </c>
      <c r="J49" s="19">
        <v>5.51</v>
      </c>
      <c r="K49" s="19">
        <v>7.65</v>
      </c>
      <c r="L49" s="19">
        <v>7.6</v>
      </c>
      <c r="M49" s="20">
        <v>8.84</v>
      </c>
      <c r="N49" s="20">
        <v>8.83</v>
      </c>
      <c r="O49" s="71">
        <v>7.7</v>
      </c>
      <c r="P49" s="71">
        <v>7.7</v>
      </c>
      <c r="Q49" s="71">
        <v>9.22</v>
      </c>
      <c r="R49" s="71">
        <v>8.45</v>
      </c>
      <c r="S49" s="71">
        <v>8.45</v>
      </c>
      <c r="T49" s="71">
        <v>8.45</v>
      </c>
      <c r="U49" s="71">
        <v>8.95</v>
      </c>
      <c r="V49" s="71">
        <v>8.95</v>
      </c>
      <c r="W49" s="71">
        <v>7.61</v>
      </c>
      <c r="X49" s="71">
        <v>9.67</v>
      </c>
      <c r="Y49" s="71">
        <v>9.67</v>
      </c>
      <c r="Z49" s="71">
        <v>9.87</v>
      </c>
      <c r="AA49" s="71">
        <v>12.5</v>
      </c>
    </row>
    <row r="50" spans="1:27" ht="15.75" thickBot="1">
      <c r="A50" s="65">
        <v>3</v>
      </c>
      <c r="B50" s="99" t="s">
        <v>133</v>
      </c>
      <c r="C50" s="66">
        <v>0</v>
      </c>
      <c r="D50" s="66">
        <v>0</v>
      </c>
      <c r="E50" s="66">
        <v>0</v>
      </c>
      <c r="F50" s="66">
        <v>0</v>
      </c>
      <c r="G50" s="19"/>
      <c r="H50" s="19"/>
      <c r="I50" s="19"/>
      <c r="J50" s="19"/>
      <c r="K50" s="19"/>
      <c r="L50" s="19"/>
      <c r="M50" s="20"/>
      <c r="N50" s="20"/>
      <c r="O50" s="71"/>
      <c r="P50" s="71">
        <v>0</v>
      </c>
      <c r="Q50" s="71">
        <v>0</v>
      </c>
      <c r="R50" s="71">
        <v>0</v>
      </c>
      <c r="S50" s="71">
        <v>0</v>
      </c>
      <c r="T50" s="71"/>
      <c r="U50" s="71">
        <v>0</v>
      </c>
      <c r="V50" s="71"/>
      <c r="W50" s="71"/>
      <c r="X50" s="71"/>
      <c r="Y50" s="71"/>
      <c r="Z50" s="71"/>
      <c r="AA50" s="71"/>
    </row>
    <row r="51" spans="1:27" ht="15.75" thickBot="1">
      <c r="A51" s="65">
        <v>4</v>
      </c>
      <c r="B51" s="99" t="s">
        <v>134</v>
      </c>
      <c r="C51" s="66">
        <v>1.45</v>
      </c>
      <c r="D51" s="66">
        <v>1.45</v>
      </c>
      <c r="E51" s="66">
        <v>1.35</v>
      </c>
      <c r="F51" s="66">
        <v>1.6</v>
      </c>
      <c r="G51" s="19">
        <v>1.47</v>
      </c>
      <c r="H51" s="19">
        <v>1.34</v>
      </c>
      <c r="I51" s="19">
        <v>1.68</v>
      </c>
      <c r="J51" s="19">
        <v>1.65</v>
      </c>
      <c r="K51" s="19">
        <v>2.34</v>
      </c>
      <c r="L51" s="19">
        <v>2.08</v>
      </c>
      <c r="M51" s="20">
        <v>2.6</v>
      </c>
      <c r="N51" s="20">
        <v>2.53</v>
      </c>
      <c r="O51" s="71">
        <v>2.02</v>
      </c>
      <c r="P51" s="71">
        <v>1.91</v>
      </c>
      <c r="Q51" s="71">
        <v>2.29</v>
      </c>
      <c r="R51" s="71">
        <v>2.25</v>
      </c>
      <c r="S51" s="71">
        <v>2.25</v>
      </c>
      <c r="T51" s="71">
        <v>2.79</v>
      </c>
      <c r="U51" s="71">
        <v>2.5</v>
      </c>
      <c r="V51" s="71">
        <v>2.76</v>
      </c>
      <c r="W51" s="71">
        <v>3.06</v>
      </c>
      <c r="X51" s="71">
        <v>2.67</v>
      </c>
      <c r="Y51" s="71">
        <v>3.02</v>
      </c>
      <c r="Z51" s="71">
        <v>3.27</v>
      </c>
      <c r="AA51" s="71">
        <v>3.84</v>
      </c>
    </row>
    <row r="52" spans="1:27" ht="15.75" thickBot="1">
      <c r="A52" s="65">
        <v>5</v>
      </c>
      <c r="B52" s="99" t="s">
        <v>135</v>
      </c>
      <c r="C52" s="66">
        <v>1</v>
      </c>
      <c r="D52" s="66">
        <v>0.9</v>
      </c>
      <c r="E52" s="66">
        <v>0.82</v>
      </c>
      <c r="F52" s="66">
        <v>1.15</v>
      </c>
      <c r="G52" s="19">
        <v>0.81</v>
      </c>
      <c r="H52" s="19">
        <v>0.96</v>
      </c>
      <c r="I52" s="19">
        <v>1.3</v>
      </c>
      <c r="J52" s="19">
        <v>1.27</v>
      </c>
      <c r="K52" s="19">
        <v>1.31</v>
      </c>
      <c r="L52" s="19">
        <v>1.35</v>
      </c>
      <c r="M52" s="20">
        <v>1.15</v>
      </c>
      <c r="N52" s="20">
        <v>1.14</v>
      </c>
      <c r="O52" s="71">
        <v>1.18</v>
      </c>
      <c r="P52" s="71">
        <v>1.18</v>
      </c>
      <c r="Q52" s="71">
        <v>1.18</v>
      </c>
      <c r="R52" s="71">
        <v>1.25</v>
      </c>
      <c r="S52" s="71">
        <v>1.25</v>
      </c>
      <c r="T52" s="71">
        <v>1.25</v>
      </c>
      <c r="U52" s="71">
        <v>1.3</v>
      </c>
      <c r="V52" s="71">
        <v>1.56</v>
      </c>
      <c r="W52" s="71">
        <v>1.48</v>
      </c>
      <c r="X52" s="71">
        <v>1.37</v>
      </c>
      <c r="Y52" s="71">
        <v>1.33</v>
      </c>
      <c r="Z52" s="71">
        <v>1.81</v>
      </c>
      <c r="AA52" s="71">
        <v>2.35</v>
      </c>
    </row>
    <row r="53" spans="1:27" ht="15.75" thickBot="1">
      <c r="A53" s="65"/>
      <c r="B53" s="98" t="s">
        <v>136</v>
      </c>
      <c r="C53" s="30">
        <f aca="true" t="shared" si="7" ref="C53:I53">SUM(C48:C52)</f>
        <v>18.61</v>
      </c>
      <c r="D53" s="30">
        <f t="shared" si="7"/>
        <v>18.349999999999998</v>
      </c>
      <c r="E53" s="30">
        <f t="shared" si="7"/>
        <v>17.04</v>
      </c>
      <c r="F53" s="30">
        <f t="shared" si="7"/>
        <v>19.990000000000002</v>
      </c>
      <c r="G53" s="30">
        <f t="shared" si="7"/>
        <v>19.179999999999996</v>
      </c>
      <c r="H53" s="30">
        <f t="shared" si="7"/>
        <v>17.71</v>
      </c>
      <c r="I53" s="30">
        <f t="shared" si="7"/>
        <v>21.05</v>
      </c>
      <c r="J53" s="30">
        <f aca="true" t="shared" si="8" ref="J53:AA53">SUM(J48:J52)</f>
        <v>23.33</v>
      </c>
      <c r="K53" s="30">
        <f t="shared" si="8"/>
        <v>24.259999999999998</v>
      </c>
      <c r="L53" s="25">
        <f t="shared" si="8"/>
        <v>27.03</v>
      </c>
      <c r="M53" s="25">
        <f t="shared" si="8"/>
        <v>28.36</v>
      </c>
      <c r="N53" s="26">
        <f t="shared" si="8"/>
        <v>27.94</v>
      </c>
      <c r="O53" s="73">
        <f t="shared" si="8"/>
        <v>25.4</v>
      </c>
      <c r="P53" s="73">
        <f t="shared" si="8"/>
        <v>25.29</v>
      </c>
      <c r="Q53" s="73">
        <f t="shared" si="8"/>
        <v>26.869999999999997</v>
      </c>
      <c r="R53" s="73">
        <f t="shared" si="8"/>
        <v>27.85</v>
      </c>
      <c r="S53" s="73">
        <f t="shared" si="8"/>
        <v>28.65</v>
      </c>
      <c r="T53" s="73">
        <f t="shared" si="8"/>
        <v>28.919999999999998</v>
      </c>
      <c r="U53" s="73">
        <f t="shared" si="8"/>
        <v>29.95</v>
      </c>
      <c r="V53" s="73">
        <f t="shared" si="8"/>
        <v>30.429999999999996</v>
      </c>
      <c r="W53" s="73">
        <f t="shared" si="8"/>
        <v>35.38999999999999</v>
      </c>
      <c r="X53" s="73">
        <f t="shared" si="8"/>
        <v>32.89</v>
      </c>
      <c r="Y53" s="73">
        <f t="shared" si="8"/>
        <v>31.71</v>
      </c>
      <c r="Z53" s="73">
        <f t="shared" si="8"/>
        <v>31.629999999999995</v>
      </c>
      <c r="AA53" s="73">
        <f t="shared" si="8"/>
        <v>37.690000000000005</v>
      </c>
    </row>
    <row r="54" spans="1:27" ht="12" customHeight="1">
      <c r="A54" s="65"/>
      <c r="B54" s="33"/>
      <c r="C54" s="33"/>
      <c r="D54" s="33"/>
      <c r="E54" s="33"/>
      <c r="F54" s="33"/>
      <c r="G54" s="19"/>
      <c r="H54" s="19"/>
      <c r="I54" s="19"/>
      <c r="J54" s="19"/>
      <c r="K54" s="19"/>
      <c r="L54" s="19"/>
      <c r="M54" s="20"/>
      <c r="N54" s="20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15.75" thickBot="1">
      <c r="A55" s="40" t="s">
        <v>29</v>
      </c>
      <c r="B55" s="98" t="s">
        <v>123</v>
      </c>
      <c r="C55" s="33"/>
      <c r="D55" s="33"/>
      <c r="E55" s="33"/>
      <c r="F55" s="33"/>
      <c r="G55" s="19"/>
      <c r="H55" s="19"/>
      <c r="I55" s="19"/>
      <c r="J55" s="19"/>
      <c r="K55" s="19"/>
      <c r="L55" s="19"/>
      <c r="M55" s="20"/>
      <c r="N55" s="20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15.75" thickBot="1">
      <c r="A56" s="65">
        <v>1</v>
      </c>
      <c r="B56" s="99" t="s">
        <v>169</v>
      </c>
      <c r="C56" s="66">
        <v>4.4</v>
      </c>
      <c r="D56" s="66">
        <v>4.4</v>
      </c>
      <c r="E56" s="66">
        <v>4.4</v>
      </c>
      <c r="F56" s="66">
        <v>4.9</v>
      </c>
      <c r="G56" s="19">
        <v>4.52</v>
      </c>
      <c r="H56" s="19">
        <v>4.52</v>
      </c>
      <c r="I56" s="19">
        <v>5.5</v>
      </c>
      <c r="J56" s="19">
        <v>5.45</v>
      </c>
      <c r="K56" s="19">
        <v>6.3</v>
      </c>
      <c r="L56" s="19">
        <v>7</v>
      </c>
      <c r="M56" s="20">
        <v>6.92</v>
      </c>
      <c r="N56" s="20">
        <v>9.25</v>
      </c>
      <c r="O56" s="71">
        <v>6.9</v>
      </c>
      <c r="P56" s="71">
        <v>6.9</v>
      </c>
      <c r="Q56" s="71">
        <v>9.36</v>
      </c>
      <c r="R56" s="71">
        <v>7.6</v>
      </c>
      <c r="S56" s="71">
        <v>7.6</v>
      </c>
      <c r="T56" s="71">
        <v>9.84</v>
      </c>
      <c r="U56" s="71">
        <v>8</v>
      </c>
      <c r="V56" s="71">
        <v>8.75</v>
      </c>
      <c r="W56" s="71">
        <v>9.75</v>
      </c>
      <c r="X56" s="71">
        <v>9.75</v>
      </c>
      <c r="Y56" s="71">
        <v>12.2</v>
      </c>
      <c r="Z56" s="71">
        <v>12.7</v>
      </c>
      <c r="AA56" s="71">
        <v>13.7</v>
      </c>
    </row>
    <row r="57" spans="1:27" ht="15.75" thickBot="1">
      <c r="A57" s="65">
        <v>2</v>
      </c>
      <c r="B57" s="99" t="s">
        <v>124</v>
      </c>
      <c r="C57" s="66">
        <v>2.64</v>
      </c>
      <c r="D57" s="66">
        <v>2.64</v>
      </c>
      <c r="E57" s="66">
        <v>2.64</v>
      </c>
      <c r="F57" s="66">
        <v>3</v>
      </c>
      <c r="G57" s="19">
        <v>3.2</v>
      </c>
      <c r="H57" s="19">
        <v>3.2</v>
      </c>
      <c r="I57" s="19">
        <v>3.38</v>
      </c>
      <c r="J57" s="19">
        <v>3.32</v>
      </c>
      <c r="K57" s="19">
        <v>4.54</v>
      </c>
      <c r="L57" s="19">
        <v>4.25</v>
      </c>
      <c r="M57" s="20">
        <v>4.13</v>
      </c>
      <c r="N57" s="20">
        <v>5.36</v>
      </c>
      <c r="O57" s="71">
        <v>4.2</v>
      </c>
      <c r="P57" s="71">
        <v>4.93</v>
      </c>
      <c r="Q57" s="71">
        <v>5.21</v>
      </c>
      <c r="R57" s="71">
        <v>5</v>
      </c>
      <c r="S57" s="71">
        <v>5</v>
      </c>
      <c r="T57" s="71">
        <v>5</v>
      </c>
      <c r="U57" s="71">
        <v>5.5</v>
      </c>
      <c r="V57" s="71">
        <v>6.49</v>
      </c>
      <c r="W57" s="71">
        <v>7.05</v>
      </c>
      <c r="X57" s="71">
        <v>6.9</v>
      </c>
      <c r="Y57" s="71">
        <v>6.89</v>
      </c>
      <c r="Z57" s="71">
        <v>6.83</v>
      </c>
      <c r="AA57" s="71">
        <v>7.59</v>
      </c>
    </row>
    <row r="58" spans="1:27" ht="17.25" customHeight="1" thickBot="1">
      <c r="A58" s="65">
        <v>3</v>
      </c>
      <c r="B58" s="99" t="s">
        <v>125</v>
      </c>
      <c r="C58" s="66">
        <v>0.3</v>
      </c>
      <c r="D58" s="66">
        <v>0.3</v>
      </c>
      <c r="E58" s="66">
        <v>0.3</v>
      </c>
      <c r="F58" s="66">
        <v>0.4</v>
      </c>
      <c r="G58" s="19">
        <v>0.4</v>
      </c>
      <c r="H58" s="19">
        <v>0.4</v>
      </c>
      <c r="I58" s="19">
        <v>0.4</v>
      </c>
      <c r="J58" s="19">
        <v>0.38</v>
      </c>
      <c r="K58" s="19">
        <v>0.38</v>
      </c>
      <c r="L58" s="19">
        <v>0.42</v>
      </c>
      <c r="M58" s="20">
        <v>0.4</v>
      </c>
      <c r="N58" s="20">
        <v>0.4</v>
      </c>
      <c r="O58" s="71">
        <v>0.42</v>
      </c>
      <c r="P58" s="71">
        <v>0.42</v>
      </c>
      <c r="Q58" s="71">
        <v>0.42</v>
      </c>
      <c r="R58" s="71">
        <v>0.62</v>
      </c>
      <c r="S58" s="71">
        <v>0.62</v>
      </c>
      <c r="T58" s="71">
        <v>0.62</v>
      </c>
      <c r="U58" s="71">
        <v>0.7</v>
      </c>
      <c r="V58" s="71">
        <v>0.63</v>
      </c>
      <c r="W58" s="71">
        <v>0.63</v>
      </c>
      <c r="X58" s="71">
        <v>0.7</v>
      </c>
      <c r="Y58" s="71">
        <v>0.63</v>
      </c>
      <c r="Z58" s="71">
        <v>0.62</v>
      </c>
      <c r="AA58" s="71">
        <v>0.72</v>
      </c>
    </row>
    <row r="59" spans="1:27" ht="21.75" customHeight="1" thickBot="1">
      <c r="A59" s="65">
        <v>4</v>
      </c>
      <c r="B59" s="100" t="s">
        <v>126</v>
      </c>
      <c r="C59" s="66"/>
      <c r="D59" s="66"/>
      <c r="E59" s="66"/>
      <c r="F59" s="66"/>
      <c r="G59" s="19"/>
      <c r="H59" s="19"/>
      <c r="I59" s="19"/>
      <c r="J59" s="19"/>
      <c r="K59" s="19"/>
      <c r="L59" s="19"/>
      <c r="M59" s="20"/>
      <c r="N59" s="20"/>
      <c r="O59" s="71"/>
      <c r="P59" s="71"/>
      <c r="Q59" s="71"/>
      <c r="R59" s="71"/>
      <c r="S59" s="71"/>
      <c r="T59" s="71">
        <v>0.7</v>
      </c>
      <c r="U59" s="71">
        <v>1</v>
      </c>
      <c r="V59" s="71">
        <v>0.9</v>
      </c>
      <c r="W59" s="71">
        <v>0.85</v>
      </c>
      <c r="X59" s="71">
        <v>1</v>
      </c>
      <c r="Y59" s="71">
        <v>0.97</v>
      </c>
      <c r="Z59" s="71">
        <v>1.38</v>
      </c>
      <c r="AA59" s="71">
        <v>1.83</v>
      </c>
    </row>
    <row r="60" spans="1:27" ht="17.25" customHeight="1" thickBot="1">
      <c r="A60" s="65"/>
      <c r="B60" s="98" t="s">
        <v>127</v>
      </c>
      <c r="C60" s="66"/>
      <c r="D60" s="66"/>
      <c r="E60" s="66"/>
      <c r="F60" s="66"/>
      <c r="G60" s="19"/>
      <c r="H60" s="19"/>
      <c r="I60" s="19"/>
      <c r="J60" s="19"/>
      <c r="K60" s="19"/>
      <c r="L60" s="19"/>
      <c r="M60" s="20"/>
      <c r="N60" s="2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15.75" customHeight="1">
      <c r="A61" s="65">
        <v>1</v>
      </c>
      <c r="B61" s="101" t="s">
        <v>128</v>
      </c>
      <c r="C61" s="66"/>
      <c r="D61" s="66"/>
      <c r="E61" s="66"/>
      <c r="F61" s="66"/>
      <c r="G61" s="19"/>
      <c r="H61" s="19"/>
      <c r="I61" s="19"/>
      <c r="J61" s="19"/>
      <c r="K61" s="19"/>
      <c r="L61" s="19"/>
      <c r="M61" s="20"/>
      <c r="N61" s="20"/>
      <c r="O61" s="71"/>
      <c r="P61" s="71"/>
      <c r="Q61" s="71"/>
      <c r="R61" s="71"/>
      <c r="S61" s="71"/>
      <c r="T61" s="71"/>
      <c r="U61" s="71">
        <v>0.8</v>
      </c>
      <c r="V61" s="71">
        <v>0.72</v>
      </c>
      <c r="W61" s="71">
        <v>0.72</v>
      </c>
      <c r="X61" s="71">
        <v>0.8</v>
      </c>
      <c r="Y61" s="71">
        <v>0.72</v>
      </c>
      <c r="Z61" s="71">
        <v>0.72</v>
      </c>
      <c r="AA61" s="71">
        <v>0.9</v>
      </c>
    </row>
    <row r="62" spans="1:27" ht="15">
      <c r="A62" s="65"/>
      <c r="B62" s="97" t="s">
        <v>129</v>
      </c>
      <c r="C62" s="27">
        <f aca="true" t="shared" si="9" ref="C62:I62">SUM(C56:C58)</f>
        <v>7.340000000000001</v>
      </c>
      <c r="D62" s="27">
        <f t="shared" si="9"/>
        <v>7.340000000000001</v>
      </c>
      <c r="E62" s="27">
        <f t="shared" si="9"/>
        <v>7.340000000000001</v>
      </c>
      <c r="F62" s="27">
        <f t="shared" si="9"/>
        <v>8.3</v>
      </c>
      <c r="G62" s="27">
        <f t="shared" si="9"/>
        <v>8.12</v>
      </c>
      <c r="H62" s="27">
        <f t="shared" si="9"/>
        <v>8.12</v>
      </c>
      <c r="I62" s="30">
        <f t="shared" si="9"/>
        <v>9.28</v>
      </c>
      <c r="J62" s="30">
        <f aca="true" t="shared" si="10" ref="J62:S62">SUM(J56:J58)</f>
        <v>9.15</v>
      </c>
      <c r="K62" s="30">
        <f t="shared" si="10"/>
        <v>11.22</v>
      </c>
      <c r="L62" s="25">
        <f t="shared" si="10"/>
        <v>11.67</v>
      </c>
      <c r="M62" s="25">
        <f t="shared" si="10"/>
        <v>11.450000000000001</v>
      </c>
      <c r="N62" s="26">
        <f t="shared" si="10"/>
        <v>15.01</v>
      </c>
      <c r="O62" s="75">
        <f t="shared" si="10"/>
        <v>11.520000000000001</v>
      </c>
      <c r="P62" s="75">
        <f t="shared" si="10"/>
        <v>12.25</v>
      </c>
      <c r="Q62" s="75">
        <f t="shared" si="10"/>
        <v>14.99</v>
      </c>
      <c r="R62" s="75">
        <f t="shared" si="10"/>
        <v>13.219999999999999</v>
      </c>
      <c r="S62" s="75">
        <f t="shared" si="10"/>
        <v>13.219999999999999</v>
      </c>
      <c r="T62" s="73">
        <f>SUM(T56:T59)</f>
        <v>16.16</v>
      </c>
      <c r="U62" s="75">
        <f aca="true" t="shared" si="11" ref="U62:AA62">SUM(U56:U61)</f>
        <v>16</v>
      </c>
      <c r="V62" s="75">
        <f t="shared" si="11"/>
        <v>17.49</v>
      </c>
      <c r="W62" s="75">
        <f t="shared" si="11"/>
        <v>19</v>
      </c>
      <c r="X62" s="73">
        <f t="shared" si="11"/>
        <v>19.15</v>
      </c>
      <c r="Y62" s="73">
        <f t="shared" si="11"/>
        <v>21.409999999999997</v>
      </c>
      <c r="Z62" s="75">
        <f t="shared" si="11"/>
        <v>22.25</v>
      </c>
      <c r="AA62" s="73">
        <f t="shared" si="11"/>
        <v>24.739999999999995</v>
      </c>
    </row>
    <row r="63" spans="1:27" ht="15">
      <c r="A63" s="65"/>
      <c r="B63" s="17"/>
      <c r="C63" s="33"/>
      <c r="D63" s="33"/>
      <c r="E63" s="33"/>
      <c r="F63" s="33"/>
      <c r="G63" s="19"/>
      <c r="H63" s="19"/>
      <c r="I63" s="19"/>
      <c r="J63" s="19"/>
      <c r="K63" s="19"/>
      <c r="L63" s="19"/>
      <c r="M63" s="20"/>
      <c r="N63" s="20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15">
      <c r="A64" s="40" t="s">
        <v>30</v>
      </c>
      <c r="B64" s="97" t="s">
        <v>78</v>
      </c>
      <c r="C64" s="66">
        <v>0</v>
      </c>
      <c r="D64" s="66">
        <v>0</v>
      </c>
      <c r="E64" s="66">
        <v>0</v>
      </c>
      <c r="F64" s="66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20">
        <v>0</v>
      </c>
      <c r="N64" s="20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/>
      <c r="Z64" s="71"/>
      <c r="AA64" s="71">
        <v>0</v>
      </c>
    </row>
    <row r="65" spans="1:27" ht="15">
      <c r="A65" s="65"/>
      <c r="B65" s="17"/>
      <c r="C65" s="33"/>
      <c r="D65" s="33"/>
      <c r="E65" s="33"/>
      <c r="F65" s="33"/>
      <c r="G65" s="19"/>
      <c r="H65" s="19"/>
      <c r="I65" s="19"/>
      <c r="J65" s="19"/>
      <c r="K65" s="19"/>
      <c r="L65" s="19"/>
      <c r="M65" s="20"/>
      <c r="N65" s="20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15.75" thickBot="1">
      <c r="A66" s="40" t="s">
        <v>31</v>
      </c>
      <c r="B66" s="98" t="s">
        <v>79</v>
      </c>
      <c r="C66" s="33"/>
      <c r="D66" s="33"/>
      <c r="E66" s="33"/>
      <c r="F66" s="33"/>
      <c r="G66" s="19"/>
      <c r="H66" s="19"/>
      <c r="I66" s="19"/>
      <c r="J66" s="19"/>
      <c r="K66" s="19"/>
      <c r="L66" s="19"/>
      <c r="M66" s="20"/>
      <c r="N66" s="20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5.75" thickBot="1">
      <c r="A67" s="65">
        <v>1</v>
      </c>
      <c r="B67" s="99" t="s">
        <v>80</v>
      </c>
      <c r="C67" s="66">
        <v>8.04</v>
      </c>
      <c r="D67" s="66">
        <v>7.64</v>
      </c>
      <c r="E67" s="66">
        <v>6.78</v>
      </c>
      <c r="F67" s="66">
        <v>8.04</v>
      </c>
      <c r="G67" s="19">
        <v>7.6</v>
      </c>
      <c r="H67" s="19">
        <v>5.06</v>
      </c>
      <c r="I67" s="19">
        <v>8.04</v>
      </c>
      <c r="J67" s="19">
        <v>7.99</v>
      </c>
      <c r="K67" s="19">
        <v>6.23</v>
      </c>
      <c r="L67" s="19">
        <v>8.92</v>
      </c>
      <c r="M67" s="20">
        <v>8.74</v>
      </c>
      <c r="N67" s="20">
        <v>7.363</v>
      </c>
      <c r="O67" s="71">
        <v>7.75</v>
      </c>
      <c r="P67" s="71">
        <v>7.75</v>
      </c>
      <c r="Q67" s="71">
        <v>7.81</v>
      </c>
      <c r="R67" s="71">
        <v>8.45</v>
      </c>
      <c r="S67" s="71">
        <v>8.45</v>
      </c>
      <c r="T67" s="71">
        <v>7.7</v>
      </c>
      <c r="U67" s="71">
        <v>9</v>
      </c>
      <c r="V67" s="71">
        <v>8.86</v>
      </c>
      <c r="W67" s="71">
        <v>8.55</v>
      </c>
      <c r="X67" s="71">
        <v>9.45</v>
      </c>
      <c r="Y67" s="71">
        <v>9.27</v>
      </c>
      <c r="Z67" s="71">
        <v>9.28</v>
      </c>
      <c r="AA67" s="71">
        <v>10.64</v>
      </c>
    </row>
    <row r="68" spans="1:27" ht="15.75" thickBot="1">
      <c r="A68" s="65">
        <v>2</v>
      </c>
      <c r="B68" s="99" t="s">
        <v>81</v>
      </c>
      <c r="C68" s="66">
        <v>15.4</v>
      </c>
      <c r="D68" s="66">
        <v>15.2</v>
      </c>
      <c r="E68" s="66">
        <v>15.4</v>
      </c>
      <c r="F68" s="66">
        <v>16.4</v>
      </c>
      <c r="G68" s="19">
        <v>16.4</v>
      </c>
      <c r="H68" s="19">
        <v>16.4</v>
      </c>
      <c r="I68" s="19">
        <v>18</v>
      </c>
      <c r="J68" s="19">
        <v>17.65</v>
      </c>
      <c r="K68" s="19">
        <v>19.65</v>
      </c>
      <c r="L68" s="19">
        <v>23.5</v>
      </c>
      <c r="M68" s="20">
        <v>34.92</v>
      </c>
      <c r="N68" s="20">
        <v>34.91</v>
      </c>
      <c r="O68" s="71">
        <v>24.25</v>
      </c>
      <c r="P68" s="71">
        <v>24.25</v>
      </c>
      <c r="Q68" s="71">
        <v>34.46</v>
      </c>
      <c r="R68" s="71">
        <v>27.6</v>
      </c>
      <c r="S68" s="71">
        <v>27.6</v>
      </c>
      <c r="T68" s="71">
        <v>31.5</v>
      </c>
      <c r="U68" s="71">
        <v>33.13</v>
      </c>
      <c r="V68" s="71">
        <v>35.13</v>
      </c>
      <c r="W68" s="71">
        <v>36.63</v>
      </c>
      <c r="X68" s="71">
        <v>38.27</v>
      </c>
      <c r="Y68" s="71">
        <v>38.27</v>
      </c>
      <c r="Z68" s="71">
        <v>39.27</v>
      </c>
      <c r="AA68" s="71">
        <v>42</v>
      </c>
    </row>
    <row r="69" spans="1:27" ht="15.75" thickBot="1">
      <c r="A69" s="65">
        <v>3</v>
      </c>
      <c r="B69" s="99" t="s">
        <v>82</v>
      </c>
      <c r="C69" s="66">
        <v>4</v>
      </c>
      <c r="D69" s="66">
        <v>4</v>
      </c>
      <c r="E69" s="66">
        <v>2.8</v>
      </c>
      <c r="F69" s="66">
        <v>4.4</v>
      </c>
      <c r="G69" s="19">
        <v>4.4</v>
      </c>
      <c r="H69" s="19">
        <v>2.49</v>
      </c>
      <c r="I69" s="19">
        <v>5</v>
      </c>
      <c r="J69" s="19">
        <v>4.9</v>
      </c>
      <c r="K69" s="19">
        <v>5.8</v>
      </c>
      <c r="L69" s="19">
        <v>6.25</v>
      </c>
      <c r="M69" s="20">
        <v>6.2</v>
      </c>
      <c r="N69" s="20">
        <v>7.54</v>
      </c>
      <c r="O69" s="71">
        <v>5.95</v>
      </c>
      <c r="P69" s="71">
        <v>5.95</v>
      </c>
      <c r="Q69" s="71">
        <v>9.59</v>
      </c>
      <c r="R69" s="71">
        <v>6.75</v>
      </c>
      <c r="S69" s="71">
        <v>6.36</v>
      </c>
      <c r="T69" s="71">
        <v>6.19</v>
      </c>
      <c r="U69" s="71">
        <v>7</v>
      </c>
      <c r="V69" s="71">
        <v>6.95</v>
      </c>
      <c r="W69" s="71">
        <v>9.35</v>
      </c>
      <c r="X69" s="71">
        <v>7.65</v>
      </c>
      <c r="Y69" s="71">
        <v>7.6</v>
      </c>
      <c r="Z69" s="71">
        <v>7.6</v>
      </c>
      <c r="AA69" s="71">
        <v>8.66</v>
      </c>
    </row>
    <row r="70" spans="1:27" ht="15.75" thickBot="1">
      <c r="A70" s="65">
        <v>4</v>
      </c>
      <c r="B70" s="99" t="s">
        <v>83</v>
      </c>
      <c r="C70" s="66">
        <v>2.1</v>
      </c>
      <c r="D70" s="66">
        <v>2.1</v>
      </c>
      <c r="E70" s="66">
        <v>2.1</v>
      </c>
      <c r="F70" s="66">
        <v>2.3</v>
      </c>
      <c r="G70" s="19">
        <v>2.3</v>
      </c>
      <c r="H70" s="19">
        <v>2.3</v>
      </c>
      <c r="I70" s="19">
        <v>2.7</v>
      </c>
      <c r="J70" s="19">
        <v>2.69</v>
      </c>
      <c r="K70" s="19">
        <v>4.14</v>
      </c>
      <c r="L70" s="19">
        <v>3.65</v>
      </c>
      <c r="M70" s="20">
        <v>3.57</v>
      </c>
      <c r="N70" s="20">
        <v>3.57</v>
      </c>
      <c r="O70" s="71">
        <v>3.3</v>
      </c>
      <c r="P70" s="71">
        <v>3.3</v>
      </c>
      <c r="Q70" s="71">
        <v>3.3</v>
      </c>
      <c r="R70" s="71">
        <v>3.7</v>
      </c>
      <c r="S70" s="71">
        <v>3.7</v>
      </c>
      <c r="T70" s="71">
        <v>3.7</v>
      </c>
      <c r="U70" s="71">
        <v>3.9</v>
      </c>
      <c r="V70" s="71">
        <v>4</v>
      </c>
      <c r="W70" s="71">
        <v>4.72</v>
      </c>
      <c r="X70" s="71">
        <v>4.21</v>
      </c>
      <c r="Y70" s="71">
        <v>4.21</v>
      </c>
      <c r="Z70" s="71">
        <v>4.41</v>
      </c>
      <c r="AA70" s="71">
        <v>5.4</v>
      </c>
    </row>
    <row r="71" spans="1:27" ht="15.75" thickBot="1">
      <c r="A71" s="65">
        <v>5</v>
      </c>
      <c r="B71" s="99" t="s">
        <v>84</v>
      </c>
      <c r="C71" s="66">
        <v>4.4</v>
      </c>
      <c r="D71" s="66">
        <v>4.4</v>
      </c>
      <c r="E71" s="66">
        <v>4.4</v>
      </c>
      <c r="F71" s="66">
        <v>4.7</v>
      </c>
      <c r="G71" s="19">
        <v>4.85</v>
      </c>
      <c r="H71" s="19">
        <v>4.74</v>
      </c>
      <c r="I71" s="19">
        <v>6</v>
      </c>
      <c r="J71" s="19">
        <v>5.8</v>
      </c>
      <c r="K71" s="19">
        <v>8.3</v>
      </c>
      <c r="L71" s="19">
        <v>8.4</v>
      </c>
      <c r="M71" s="20">
        <v>8.84</v>
      </c>
      <c r="N71" s="20">
        <v>8.84</v>
      </c>
      <c r="O71" s="71">
        <v>8.45</v>
      </c>
      <c r="P71" s="71">
        <v>8.45</v>
      </c>
      <c r="Q71" s="71">
        <v>10.89</v>
      </c>
      <c r="R71" s="71">
        <v>9.12</v>
      </c>
      <c r="S71" s="71">
        <v>9.12</v>
      </c>
      <c r="T71" s="71">
        <v>9.12</v>
      </c>
      <c r="U71" s="71">
        <v>9.5</v>
      </c>
      <c r="V71" s="71">
        <v>9.5</v>
      </c>
      <c r="W71" s="71">
        <v>12.75</v>
      </c>
      <c r="X71" s="71">
        <v>10.5</v>
      </c>
      <c r="Y71" s="71">
        <v>12.78</v>
      </c>
      <c r="Z71" s="71">
        <v>14.32</v>
      </c>
      <c r="AA71" s="71">
        <v>10.05</v>
      </c>
    </row>
    <row r="72" spans="1:27" ht="15.75" thickBot="1">
      <c r="A72" s="65">
        <v>6</v>
      </c>
      <c r="B72" s="99" t="s">
        <v>85</v>
      </c>
      <c r="C72" s="66">
        <v>1.7</v>
      </c>
      <c r="D72" s="66">
        <v>1.7</v>
      </c>
      <c r="E72" s="66">
        <v>1.61</v>
      </c>
      <c r="F72" s="66">
        <v>1.85</v>
      </c>
      <c r="G72" s="19">
        <v>1.85</v>
      </c>
      <c r="H72" s="19">
        <v>1.74</v>
      </c>
      <c r="I72" s="19">
        <v>2.11</v>
      </c>
      <c r="J72" s="19">
        <v>2.59</v>
      </c>
      <c r="K72" s="19">
        <v>2.55</v>
      </c>
      <c r="L72" s="19">
        <v>2.9</v>
      </c>
      <c r="M72" s="20">
        <v>3.41</v>
      </c>
      <c r="N72" s="20">
        <v>3.24</v>
      </c>
      <c r="O72" s="71">
        <v>3.14</v>
      </c>
      <c r="P72" s="71">
        <v>3.14</v>
      </c>
      <c r="Q72" s="71">
        <v>3.02</v>
      </c>
      <c r="R72" s="71">
        <v>3.45</v>
      </c>
      <c r="S72" s="71">
        <v>3.75</v>
      </c>
      <c r="T72" s="71">
        <v>3.94</v>
      </c>
      <c r="U72" s="71">
        <v>4</v>
      </c>
      <c r="V72" s="71">
        <v>3.95</v>
      </c>
      <c r="W72" s="71">
        <v>3.83</v>
      </c>
      <c r="X72" s="71">
        <v>4.28</v>
      </c>
      <c r="Y72" s="71">
        <v>4.22</v>
      </c>
      <c r="Z72" s="71">
        <v>4.44</v>
      </c>
      <c r="AA72" s="71">
        <v>5.83</v>
      </c>
    </row>
    <row r="73" spans="1:27" ht="15.75" thickBot="1">
      <c r="A73" s="65">
        <v>7</v>
      </c>
      <c r="B73" s="99" t="s">
        <v>86</v>
      </c>
      <c r="C73" s="66">
        <v>1.6</v>
      </c>
      <c r="D73" s="66">
        <v>1.6</v>
      </c>
      <c r="E73" s="66">
        <v>1.51</v>
      </c>
      <c r="F73" s="66">
        <v>1.75</v>
      </c>
      <c r="G73" s="19">
        <v>1.75</v>
      </c>
      <c r="H73" s="19">
        <v>1.62</v>
      </c>
      <c r="I73" s="19">
        <v>1.97</v>
      </c>
      <c r="J73" s="19">
        <v>2.29</v>
      </c>
      <c r="K73" s="19">
        <v>2.27</v>
      </c>
      <c r="L73" s="19">
        <v>3.8</v>
      </c>
      <c r="M73" s="20">
        <v>3.9</v>
      </c>
      <c r="N73" s="20">
        <v>3.76</v>
      </c>
      <c r="O73" s="71">
        <v>3.85</v>
      </c>
      <c r="P73" s="71">
        <v>3.85</v>
      </c>
      <c r="Q73" s="71">
        <v>3.5</v>
      </c>
      <c r="R73" s="71">
        <v>4.25</v>
      </c>
      <c r="S73" s="71">
        <v>4.25</v>
      </c>
      <c r="T73" s="71">
        <v>4.17</v>
      </c>
      <c r="U73" s="71">
        <v>5</v>
      </c>
      <c r="V73" s="71">
        <v>4.72</v>
      </c>
      <c r="W73" s="71">
        <v>4.63</v>
      </c>
      <c r="X73" s="71">
        <v>5.17</v>
      </c>
      <c r="Y73" s="71">
        <v>4.9</v>
      </c>
      <c r="Z73" s="71">
        <v>4.34</v>
      </c>
      <c r="AA73" s="71">
        <v>5.35</v>
      </c>
    </row>
    <row r="74" spans="1:27" ht="15" customHeight="1" thickBot="1">
      <c r="A74" s="65">
        <v>8</v>
      </c>
      <c r="B74" s="99" t="s">
        <v>87</v>
      </c>
      <c r="C74" s="66">
        <v>1.06</v>
      </c>
      <c r="D74" s="66">
        <v>1.06</v>
      </c>
      <c r="E74" s="66">
        <v>1.06</v>
      </c>
      <c r="F74" s="66">
        <v>1.2</v>
      </c>
      <c r="G74" s="19">
        <v>1.2</v>
      </c>
      <c r="H74" s="19">
        <v>1.12</v>
      </c>
      <c r="I74" s="19">
        <v>1.6</v>
      </c>
      <c r="J74" s="19">
        <v>1.47</v>
      </c>
      <c r="K74" s="19">
        <v>2</v>
      </c>
      <c r="L74" s="19">
        <v>1.85</v>
      </c>
      <c r="M74" s="20">
        <v>2.37</v>
      </c>
      <c r="N74" s="20">
        <v>1.57</v>
      </c>
      <c r="O74" s="71">
        <v>1.98</v>
      </c>
      <c r="P74" s="71">
        <v>1.75</v>
      </c>
      <c r="Q74" s="71">
        <v>1.74</v>
      </c>
      <c r="R74" s="71">
        <v>2.15</v>
      </c>
      <c r="S74" s="71">
        <v>2.15</v>
      </c>
      <c r="T74" s="71">
        <v>2.15</v>
      </c>
      <c r="U74" s="71">
        <v>2</v>
      </c>
      <c r="V74" s="71">
        <v>2</v>
      </c>
      <c r="W74" s="71">
        <v>2.92</v>
      </c>
      <c r="X74" s="71">
        <v>2.16</v>
      </c>
      <c r="Y74" s="71">
        <v>2.66</v>
      </c>
      <c r="Z74" s="71">
        <v>2.83</v>
      </c>
      <c r="AA74" s="71">
        <v>4.05</v>
      </c>
    </row>
    <row r="75" spans="1:27" ht="30" customHeight="1" thickBot="1">
      <c r="A75" s="65">
        <v>9</v>
      </c>
      <c r="B75" s="100" t="s">
        <v>88</v>
      </c>
      <c r="C75" s="66">
        <v>0.13</v>
      </c>
      <c r="D75" s="66">
        <v>0.13</v>
      </c>
      <c r="E75" s="66">
        <v>0.13</v>
      </c>
      <c r="F75" s="66">
        <v>0.17</v>
      </c>
      <c r="G75" s="19">
        <v>0.17</v>
      </c>
      <c r="H75" s="19">
        <v>0.11</v>
      </c>
      <c r="I75" s="19">
        <v>0.21</v>
      </c>
      <c r="J75" s="19">
        <v>0.21</v>
      </c>
      <c r="K75" s="19">
        <v>0.26</v>
      </c>
      <c r="L75" s="19">
        <v>0.26</v>
      </c>
      <c r="M75" s="20">
        <v>0.25</v>
      </c>
      <c r="N75" s="20">
        <v>0.18</v>
      </c>
      <c r="O75" s="71">
        <v>0.25</v>
      </c>
      <c r="P75" s="71">
        <v>0.19</v>
      </c>
      <c r="Q75" s="71">
        <v>0.18</v>
      </c>
      <c r="R75" s="71">
        <v>0.27</v>
      </c>
      <c r="S75" s="71">
        <v>0.27</v>
      </c>
      <c r="T75" s="71">
        <v>0.16</v>
      </c>
      <c r="U75" s="71">
        <v>0.27</v>
      </c>
      <c r="V75" s="71">
        <v>0.26</v>
      </c>
      <c r="W75" s="71">
        <v>0.27</v>
      </c>
      <c r="X75" s="71">
        <v>0.29</v>
      </c>
      <c r="Y75" s="71">
        <v>0.28</v>
      </c>
      <c r="Z75" s="71">
        <v>0.2</v>
      </c>
      <c r="AA75" s="71">
        <v>0.33</v>
      </c>
    </row>
    <row r="76" spans="1:27" ht="15.75" thickBot="1">
      <c r="A76" s="65">
        <v>10</v>
      </c>
      <c r="B76" s="99" t="s">
        <v>89</v>
      </c>
      <c r="C76" s="66">
        <v>0</v>
      </c>
      <c r="D76" s="66">
        <v>0</v>
      </c>
      <c r="E76" s="66">
        <v>0</v>
      </c>
      <c r="F76" s="66">
        <v>0</v>
      </c>
      <c r="G76" s="19"/>
      <c r="H76" s="19">
        <v>0</v>
      </c>
      <c r="I76" s="19"/>
      <c r="J76" s="19"/>
      <c r="K76" s="19">
        <v>0</v>
      </c>
      <c r="L76" s="19"/>
      <c r="M76" s="20"/>
      <c r="N76" s="20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15.75" thickBot="1">
      <c r="A77" s="65">
        <v>11</v>
      </c>
      <c r="B77" s="99" t="s">
        <v>90</v>
      </c>
      <c r="C77" s="66">
        <v>0.17</v>
      </c>
      <c r="D77" s="66">
        <v>0.17</v>
      </c>
      <c r="E77" s="66">
        <v>0.13</v>
      </c>
      <c r="F77" s="66">
        <v>0.17</v>
      </c>
      <c r="G77" s="19">
        <v>0.13</v>
      </c>
      <c r="H77" s="19">
        <v>0.13</v>
      </c>
      <c r="I77" s="19">
        <v>0.17</v>
      </c>
      <c r="J77" s="19">
        <v>0.16</v>
      </c>
      <c r="K77" s="19">
        <v>0.16</v>
      </c>
      <c r="L77" s="19">
        <v>0.17</v>
      </c>
      <c r="M77" s="20">
        <v>0.16</v>
      </c>
      <c r="N77" s="20">
        <v>0.16</v>
      </c>
      <c r="O77" s="71">
        <v>0.17</v>
      </c>
      <c r="P77" s="71">
        <v>0.17</v>
      </c>
      <c r="Q77" s="71">
        <v>0.17</v>
      </c>
      <c r="R77" s="71">
        <v>0.2</v>
      </c>
      <c r="S77" s="71">
        <v>0.2</v>
      </c>
      <c r="T77" s="71">
        <v>0.2</v>
      </c>
      <c r="U77" s="71">
        <v>0.2</v>
      </c>
      <c r="V77" s="71">
        <v>0.18</v>
      </c>
      <c r="W77" s="71">
        <v>0.18</v>
      </c>
      <c r="X77" s="71">
        <v>0.25</v>
      </c>
      <c r="Y77" s="71">
        <v>0.22</v>
      </c>
      <c r="Z77" s="71">
        <v>0.23</v>
      </c>
      <c r="AA77" s="71">
        <v>0.25</v>
      </c>
    </row>
    <row r="78" spans="1:27" ht="15.75" thickBot="1">
      <c r="A78" s="65"/>
      <c r="B78" s="98" t="s">
        <v>91</v>
      </c>
      <c r="C78" s="30">
        <f aca="true" t="shared" si="12" ref="C78:I78">SUM(C67:C77)</f>
        <v>38.60000000000001</v>
      </c>
      <c r="D78" s="30">
        <f t="shared" si="12"/>
        <v>38.000000000000014</v>
      </c>
      <c r="E78" s="30">
        <f t="shared" si="12"/>
        <v>35.92000000000001</v>
      </c>
      <c r="F78" s="30">
        <f t="shared" si="12"/>
        <v>40.980000000000004</v>
      </c>
      <c r="G78" s="30">
        <f t="shared" si="12"/>
        <v>40.650000000000006</v>
      </c>
      <c r="H78" s="30">
        <f t="shared" si="12"/>
        <v>35.709999999999994</v>
      </c>
      <c r="I78" s="30">
        <f t="shared" si="12"/>
        <v>45.800000000000004</v>
      </c>
      <c r="J78" s="30">
        <v>45.75</v>
      </c>
      <c r="K78" s="30">
        <f aca="true" t="shared" si="13" ref="K78:AA78">SUM(K67:K77)</f>
        <v>51.36</v>
      </c>
      <c r="L78" s="25">
        <f t="shared" si="13"/>
        <v>59.699999999999996</v>
      </c>
      <c r="M78" s="25">
        <f t="shared" si="13"/>
        <v>72.36000000000001</v>
      </c>
      <c r="N78" s="26">
        <f t="shared" si="13"/>
        <v>71.133</v>
      </c>
      <c r="O78" s="73">
        <f t="shared" si="13"/>
        <v>59.09</v>
      </c>
      <c r="P78" s="73">
        <f t="shared" si="13"/>
        <v>58.800000000000004</v>
      </c>
      <c r="Q78" s="73">
        <f t="shared" si="13"/>
        <v>74.66</v>
      </c>
      <c r="R78" s="73">
        <f t="shared" si="13"/>
        <v>65.94</v>
      </c>
      <c r="S78" s="73">
        <f t="shared" si="13"/>
        <v>65.85</v>
      </c>
      <c r="T78" s="73">
        <f t="shared" si="13"/>
        <v>68.83</v>
      </c>
      <c r="U78" s="73">
        <f t="shared" si="13"/>
        <v>74</v>
      </c>
      <c r="V78" s="73">
        <f t="shared" si="13"/>
        <v>75.55000000000001</v>
      </c>
      <c r="W78" s="73">
        <f t="shared" si="13"/>
        <v>83.83</v>
      </c>
      <c r="X78" s="73">
        <f t="shared" si="13"/>
        <v>82.23</v>
      </c>
      <c r="Y78" s="73">
        <f t="shared" si="13"/>
        <v>84.41000000000001</v>
      </c>
      <c r="Z78" s="73">
        <f t="shared" si="13"/>
        <v>86.92</v>
      </c>
      <c r="AA78" s="73">
        <f t="shared" si="13"/>
        <v>92.55999999999999</v>
      </c>
    </row>
    <row r="79" spans="1:27" ht="15">
      <c r="A79" s="65"/>
      <c r="B79" s="17"/>
      <c r="C79" s="30"/>
      <c r="D79" s="30"/>
      <c r="E79" s="30"/>
      <c r="F79" s="30"/>
      <c r="G79" s="30"/>
      <c r="H79" s="30"/>
      <c r="I79" s="30"/>
      <c r="J79" s="30"/>
      <c r="K79" s="30"/>
      <c r="L79" s="25"/>
      <c r="M79" s="25"/>
      <c r="N79" s="26"/>
      <c r="O79" s="73"/>
      <c r="P79" s="73"/>
      <c r="Q79" s="73"/>
      <c r="R79" s="73"/>
      <c r="S79" s="73"/>
      <c r="T79" s="73"/>
      <c r="U79" s="73"/>
      <c r="V79" s="73"/>
      <c r="W79" s="71"/>
      <c r="X79" s="71"/>
      <c r="Y79" s="71"/>
      <c r="Z79" s="71"/>
      <c r="AA79" s="71"/>
    </row>
    <row r="80" spans="1:27" ht="15.75" thickBot="1">
      <c r="A80" s="40" t="s">
        <v>32</v>
      </c>
      <c r="B80" s="98" t="s">
        <v>92</v>
      </c>
      <c r="C80" s="33"/>
      <c r="D80" s="33"/>
      <c r="E80" s="33"/>
      <c r="F80" s="33"/>
      <c r="G80" s="19"/>
      <c r="H80" s="19"/>
      <c r="I80" s="19"/>
      <c r="J80" s="19"/>
      <c r="K80" s="19"/>
      <c r="L80" s="19"/>
      <c r="M80" s="20"/>
      <c r="N80" s="20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15.75" thickBot="1">
      <c r="A81" s="65">
        <v>1</v>
      </c>
      <c r="B81" s="99" t="s">
        <v>93</v>
      </c>
      <c r="C81" s="66">
        <v>14.6</v>
      </c>
      <c r="D81" s="66">
        <v>14.35</v>
      </c>
      <c r="E81" s="66">
        <v>13.02</v>
      </c>
      <c r="F81" s="66">
        <v>15.4</v>
      </c>
      <c r="G81" s="19">
        <v>15.2</v>
      </c>
      <c r="H81" s="19">
        <v>14.14</v>
      </c>
      <c r="I81" s="19">
        <v>16</v>
      </c>
      <c r="J81" s="19">
        <v>18.92</v>
      </c>
      <c r="K81" s="19">
        <v>18.29</v>
      </c>
      <c r="L81" s="19">
        <v>21</v>
      </c>
      <c r="M81" s="20">
        <v>20.63</v>
      </c>
      <c r="N81" s="20">
        <v>26.11</v>
      </c>
      <c r="O81" s="71">
        <v>21.5</v>
      </c>
      <c r="P81" s="71">
        <v>21.5</v>
      </c>
      <c r="Q81" s="71">
        <v>22.54</v>
      </c>
      <c r="R81" s="71">
        <v>23.6</v>
      </c>
      <c r="S81" s="71">
        <v>23.6</v>
      </c>
      <c r="T81" s="71">
        <v>22.54</v>
      </c>
      <c r="U81" s="71">
        <v>23</v>
      </c>
      <c r="V81" s="71">
        <v>22.48</v>
      </c>
      <c r="W81" s="71">
        <v>21.99</v>
      </c>
      <c r="X81" s="71">
        <v>24.48</v>
      </c>
      <c r="Y81" s="71">
        <v>23.81</v>
      </c>
      <c r="Z81" s="71">
        <v>21.68</v>
      </c>
      <c r="AA81" s="71">
        <v>24.75</v>
      </c>
    </row>
    <row r="82" spans="1:27" ht="15.75" thickBot="1">
      <c r="A82" s="65">
        <v>2</v>
      </c>
      <c r="B82" s="99" t="s">
        <v>94</v>
      </c>
      <c r="C82" s="66">
        <v>6.5</v>
      </c>
      <c r="D82" s="66">
        <v>6.35</v>
      </c>
      <c r="E82" s="66">
        <v>6.35</v>
      </c>
      <c r="F82" s="66">
        <v>6.9</v>
      </c>
      <c r="G82" s="19">
        <v>6.68</v>
      </c>
      <c r="H82" s="19">
        <v>6.46</v>
      </c>
      <c r="I82" s="19">
        <v>8</v>
      </c>
      <c r="J82" s="19">
        <v>7.95</v>
      </c>
      <c r="K82" s="19">
        <v>10.38</v>
      </c>
      <c r="L82" s="19">
        <v>10.65</v>
      </c>
      <c r="M82" s="20">
        <v>11.58</v>
      </c>
      <c r="N82" s="20">
        <v>11.58</v>
      </c>
      <c r="O82" s="71">
        <v>10.7</v>
      </c>
      <c r="P82" s="71">
        <v>10.7</v>
      </c>
      <c r="Q82" s="71">
        <v>12.41</v>
      </c>
      <c r="R82" s="71">
        <v>11.7</v>
      </c>
      <c r="S82" s="71">
        <v>11.7</v>
      </c>
      <c r="T82" s="71">
        <v>11.7</v>
      </c>
      <c r="U82" s="71">
        <v>12</v>
      </c>
      <c r="V82" s="71">
        <v>12</v>
      </c>
      <c r="W82" s="71">
        <v>13.1</v>
      </c>
      <c r="X82" s="71">
        <v>12.96</v>
      </c>
      <c r="Y82" s="71">
        <v>13.28</v>
      </c>
      <c r="Z82" s="71">
        <v>13.5</v>
      </c>
      <c r="AA82" s="71">
        <v>16</v>
      </c>
    </row>
    <row r="83" spans="1:27" ht="15.75" thickBot="1">
      <c r="A83" s="65">
        <v>3</v>
      </c>
      <c r="B83" s="99" t="s">
        <v>95</v>
      </c>
      <c r="C83" s="66">
        <v>1.9</v>
      </c>
      <c r="D83" s="66">
        <v>1.84</v>
      </c>
      <c r="E83" s="66">
        <v>1.84</v>
      </c>
      <c r="F83" s="66">
        <v>2.1</v>
      </c>
      <c r="G83" s="19">
        <v>2.1</v>
      </c>
      <c r="H83" s="19">
        <v>2.1</v>
      </c>
      <c r="I83" s="19">
        <v>2.3</v>
      </c>
      <c r="J83" s="19">
        <v>2.25</v>
      </c>
      <c r="K83" s="19">
        <v>2.8</v>
      </c>
      <c r="L83" s="19">
        <v>3</v>
      </c>
      <c r="M83" s="20">
        <v>3.15</v>
      </c>
      <c r="N83" s="20">
        <v>3.15</v>
      </c>
      <c r="O83" s="71">
        <v>2.9</v>
      </c>
      <c r="P83" s="71">
        <v>2.9</v>
      </c>
      <c r="Q83" s="71">
        <v>3.7</v>
      </c>
      <c r="R83" s="71">
        <v>3.44</v>
      </c>
      <c r="S83" s="71">
        <v>3.44</v>
      </c>
      <c r="T83" s="71">
        <v>3.44</v>
      </c>
      <c r="U83" s="71">
        <v>4</v>
      </c>
      <c r="V83" s="71">
        <v>3.95</v>
      </c>
      <c r="W83" s="71">
        <v>3.9</v>
      </c>
      <c r="X83" s="71">
        <v>4.31</v>
      </c>
      <c r="Y83" s="71">
        <v>4.21</v>
      </c>
      <c r="Z83" s="71">
        <v>3.45</v>
      </c>
      <c r="AA83" s="71">
        <v>4.94</v>
      </c>
    </row>
    <row r="84" spans="1:27" ht="15.75" thickBot="1">
      <c r="A84" s="65">
        <v>4</v>
      </c>
      <c r="B84" s="99" t="s">
        <v>96</v>
      </c>
      <c r="C84" s="66">
        <v>1.05</v>
      </c>
      <c r="D84" s="66">
        <v>1</v>
      </c>
      <c r="E84" s="66">
        <v>0.97</v>
      </c>
      <c r="F84" s="66">
        <v>1.1</v>
      </c>
      <c r="G84" s="19">
        <v>1.1</v>
      </c>
      <c r="H84" s="19">
        <v>1.06</v>
      </c>
      <c r="I84" s="19">
        <v>1.15</v>
      </c>
      <c r="J84" s="19">
        <v>1.63</v>
      </c>
      <c r="K84" s="19">
        <v>1.54</v>
      </c>
      <c r="L84" s="19">
        <v>2.1</v>
      </c>
      <c r="M84" s="20">
        <v>2.09</v>
      </c>
      <c r="N84" s="20">
        <v>2.08</v>
      </c>
      <c r="O84" s="71">
        <v>2.02</v>
      </c>
      <c r="P84" s="71">
        <v>2.02</v>
      </c>
      <c r="Q84" s="71">
        <v>1.98</v>
      </c>
      <c r="R84" s="71">
        <v>2.15</v>
      </c>
      <c r="S84" s="71">
        <v>2.15</v>
      </c>
      <c r="T84" s="71">
        <v>2.09</v>
      </c>
      <c r="U84" s="71">
        <v>2.15</v>
      </c>
      <c r="V84" s="71">
        <v>2.27</v>
      </c>
      <c r="W84" s="71">
        <v>2.15</v>
      </c>
      <c r="X84" s="71">
        <v>2.4</v>
      </c>
      <c r="Y84" s="71">
        <v>2.39</v>
      </c>
      <c r="Z84" s="71">
        <v>2.32</v>
      </c>
      <c r="AA84" s="71">
        <v>2.57</v>
      </c>
    </row>
    <row r="85" spans="1:27" ht="15.75" thickBot="1">
      <c r="A85" s="65">
        <v>5</v>
      </c>
      <c r="B85" s="99" t="s">
        <v>97</v>
      </c>
      <c r="C85" s="66">
        <v>1.7</v>
      </c>
      <c r="D85" s="66">
        <v>1.6</v>
      </c>
      <c r="E85" s="66">
        <v>1.35</v>
      </c>
      <c r="F85" s="66">
        <v>1.9</v>
      </c>
      <c r="G85" s="19">
        <v>1.9</v>
      </c>
      <c r="H85" s="19">
        <v>0.15</v>
      </c>
      <c r="I85" s="19">
        <v>2</v>
      </c>
      <c r="J85" s="19">
        <v>1.8</v>
      </c>
      <c r="K85" s="19">
        <v>1.21</v>
      </c>
      <c r="L85" s="19">
        <v>2</v>
      </c>
      <c r="M85" s="20">
        <v>1.89</v>
      </c>
      <c r="N85" s="20">
        <v>0.96</v>
      </c>
      <c r="O85" s="71">
        <v>1.95</v>
      </c>
      <c r="P85" s="71">
        <v>1.95</v>
      </c>
      <c r="Q85" s="71">
        <v>0.94</v>
      </c>
      <c r="R85" s="71">
        <v>1.55</v>
      </c>
      <c r="S85" s="71">
        <v>1.25</v>
      </c>
      <c r="T85" s="71">
        <v>0.91</v>
      </c>
      <c r="U85" s="71">
        <v>1.3</v>
      </c>
      <c r="V85" s="71">
        <v>1.17</v>
      </c>
      <c r="W85" s="71">
        <v>0.88</v>
      </c>
      <c r="X85" s="71">
        <v>1.3</v>
      </c>
      <c r="Y85" s="71">
        <v>1.05</v>
      </c>
      <c r="Z85" s="71">
        <v>0.97</v>
      </c>
      <c r="AA85" s="71">
        <v>1</v>
      </c>
    </row>
    <row r="86" spans="1:27" ht="15.75" thickBot="1">
      <c r="A86" s="65">
        <v>6</v>
      </c>
      <c r="B86" s="99" t="s">
        <v>98</v>
      </c>
      <c r="C86" s="66">
        <v>0.3</v>
      </c>
      <c r="D86" s="66">
        <v>0.2</v>
      </c>
      <c r="E86" s="66">
        <v>0.2</v>
      </c>
      <c r="F86" s="66">
        <v>0.3</v>
      </c>
      <c r="G86" s="19">
        <v>0.3</v>
      </c>
      <c r="H86" s="19">
        <v>0.75</v>
      </c>
      <c r="I86" s="19">
        <v>0.3</v>
      </c>
      <c r="J86" s="19">
        <v>0.28</v>
      </c>
      <c r="K86" s="19">
        <v>0.28</v>
      </c>
      <c r="L86" s="19">
        <v>0.3</v>
      </c>
      <c r="M86" s="20">
        <v>0.29</v>
      </c>
      <c r="N86" s="20">
        <v>0.12</v>
      </c>
      <c r="O86" s="71">
        <v>0.3</v>
      </c>
      <c r="P86" s="71">
        <v>0.3</v>
      </c>
      <c r="Q86" s="71">
        <v>0</v>
      </c>
      <c r="R86" s="71">
        <v>0.3</v>
      </c>
      <c r="S86" s="71">
        <v>0.3</v>
      </c>
      <c r="T86" s="71">
        <v>0.3</v>
      </c>
      <c r="U86" s="71">
        <v>0.01</v>
      </c>
      <c r="V86" s="71">
        <v>0.01</v>
      </c>
      <c r="W86" s="71"/>
      <c r="X86" s="71">
        <v>0.01</v>
      </c>
      <c r="Y86" s="71">
        <v>0.01</v>
      </c>
      <c r="Z86" s="71"/>
      <c r="AA86" s="71">
        <v>0.01</v>
      </c>
    </row>
    <row r="87" spans="1:27" ht="15.75" thickBot="1">
      <c r="A87" s="65">
        <v>7</v>
      </c>
      <c r="B87" s="99" t="s">
        <v>99</v>
      </c>
      <c r="C87" s="66">
        <v>0.3</v>
      </c>
      <c r="D87" s="66">
        <v>0.3</v>
      </c>
      <c r="E87" s="66">
        <v>0.3</v>
      </c>
      <c r="F87" s="66">
        <v>0.3</v>
      </c>
      <c r="G87" s="19">
        <v>0.3</v>
      </c>
      <c r="H87" s="19">
        <v>0.3</v>
      </c>
      <c r="I87" s="19">
        <v>0.3</v>
      </c>
      <c r="J87" s="19">
        <v>0.3</v>
      </c>
      <c r="K87" s="19">
        <v>0.3</v>
      </c>
      <c r="L87" s="19">
        <v>0.35</v>
      </c>
      <c r="M87" s="20">
        <v>0.33</v>
      </c>
      <c r="N87" s="20">
        <v>0.33</v>
      </c>
      <c r="O87" s="71">
        <v>0.35</v>
      </c>
      <c r="P87" s="71">
        <v>0.35</v>
      </c>
      <c r="Q87" s="71">
        <v>0.35</v>
      </c>
      <c r="R87" s="71">
        <v>0.35</v>
      </c>
      <c r="S87" s="71">
        <v>0.35</v>
      </c>
      <c r="T87" s="71">
        <v>0.35</v>
      </c>
      <c r="U87" s="71">
        <v>0.35</v>
      </c>
      <c r="V87" s="71">
        <v>0.32</v>
      </c>
      <c r="W87" s="71">
        <v>0.23</v>
      </c>
      <c r="X87" s="71">
        <v>0.35</v>
      </c>
      <c r="Y87" s="71">
        <v>0.31</v>
      </c>
      <c r="Z87" s="71"/>
      <c r="AA87" s="71">
        <v>0.35</v>
      </c>
    </row>
    <row r="88" spans="1:27" ht="15.75" thickBot="1">
      <c r="A88" s="65">
        <v>8</v>
      </c>
      <c r="B88" s="99" t="s">
        <v>100</v>
      </c>
      <c r="C88" s="66">
        <v>0.5</v>
      </c>
      <c r="D88" s="66">
        <v>0.5</v>
      </c>
      <c r="E88" s="66">
        <v>0.5</v>
      </c>
      <c r="F88" s="66">
        <v>0.55</v>
      </c>
      <c r="G88" s="19">
        <v>0.55</v>
      </c>
      <c r="H88" s="19">
        <v>0.55</v>
      </c>
      <c r="I88" s="19">
        <v>0.55</v>
      </c>
      <c r="J88" s="19">
        <v>0.52</v>
      </c>
      <c r="K88" s="19">
        <v>0.52</v>
      </c>
      <c r="L88" s="19">
        <v>0.7</v>
      </c>
      <c r="M88" s="20">
        <v>0.66</v>
      </c>
      <c r="N88" s="20">
        <v>0.66</v>
      </c>
      <c r="O88" s="71">
        <v>1.2</v>
      </c>
      <c r="P88" s="71">
        <v>1.2</v>
      </c>
      <c r="Q88" s="71">
        <v>1.2</v>
      </c>
      <c r="R88" s="71">
        <v>1.25</v>
      </c>
      <c r="S88" s="71">
        <v>1.25</v>
      </c>
      <c r="T88" s="71">
        <v>1.25</v>
      </c>
      <c r="U88" s="71">
        <v>1.5</v>
      </c>
      <c r="V88" s="71">
        <v>1.35</v>
      </c>
      <c r="W88" s="71">
        <v>1.35</v>
      </c>
      <c r="X88" s="71">
        <v>1.5</v>
      </c>
      <c r="Y88" s="71">
        <v>1.35</v>
      </c>
      <c r="Z88" s="71">
        <v>1.35</v>
      </c>
      <c r="AA88" s="71">
        <v>1.55</v>
      </c>
    </row>
    <row r="89" spans="1:27" ht="15.75" thickBot="1">
      <c r="A89" s="65"/>
      <c r="B89" s="98" t="s">
        <v>101</v>
      </c>
      <c r="C89" s="30">
        <f aca="true" t="shared" si="14" ref="C89:I89">SUM(C81:C88)</f>
        <v>26.85</v>
      </c>
      <c r="D89" s="30">
        <f t="shared" si="14"/>
        <v>26.14</v>
      </c>
      <c r="E89" s="30">
        <f t="shared" si="14"/>
        <v>24.529999999999998</v>
      </c>
      <c r="F89" s="30">
        <f t="shared" si="14"/>
        <v>28.550000000000004</v>
      </c>
      <c r="G89" s="30">
        <f t="shared" si="14"/>
        <v>28.130000000000003</v>
      </c>
      <c r="H89" s="30">
        <f t="shared" si="14"/>
        <v>25.51</v>
      </c>
      <c r="I89" s="30">
        <f t="shared" si="14"/>
        <v>30.6</v>
      </c>
      <c r="J89" s="30">
        <f aca="true" t="shared" si="15" ref="J89:AA89">SUM(J81:J88)</f>
        <v>33.65</v>
      </c>
      <c r="K89" s="30">
        <f t="shared" si="15"/>
        <v>35.32000000000001</v>
      </c>
      <c r="L89" s="25">
        <f t="shared" si="15"/>
        <v>40.1</v>
      </c>
      <c r="M89" s="25">
        <f t="shared" si="15"/>
        <v>40.62</v>
      </c>
      <c r="N89" s="26">
        <f t="shared" si="15"/>
        <v>44.98999999999999</v>
      </c>
      <c r="O89" s="73">
        <f t="shared" si="15"/>
        <v>40.92000000000001</v>
      </c>
      <c r="P89" s="73">
        <f t="shared" si="15"/>
        <v>40.92000000000001</v>
      </c>
      <c r="Q89" s="73">
        <f t="shared" si="15"/>
        <v>43.120000000000005</v>
      </c>
      <c r="R89" s="73">
        <f t="shared" si="15"/>
        <v>44.33999999999999</v>
      </c>
      <c r="S89" s="73">
        <f t="shared" si="15"/>
        <v>44.03999999999999</v>
      </c>
      <c r="T89" s="73">
        <f t="shared" si="15"/>
        <v>42.57999999999999</v>
      </c>
      <c r="U89" s="73">
        <f t="shared" si="15"/>
        <v>44.309999999999995</v>
      </c>
      <c r="V89" s="73">
        <f>SUM(V81:V88)</f>
        <v>43.55000000000001</v>
      </c>
      <c r="W89" s="73">
        <f t="shared" si="15"/>
        <v>43.599999999999994</v>
      </c>
      <c r="X89" s="73">
        <f t="shared" si="15"/>
        <v>47.309999999999995</v>
      </c>
      <c r="Y89" s="73">
        <f t="shared" si="15"/>
        <v>46.41</v>
      </c>
      <c r="Z89" s="73">
        <f t="shared" si="15"/>
        <v>43.27</v>
      </c>
      <c r="AA89" s="73">
        <f t="shared" si="15"/>
        <v>51.169999999999995</v>
      </c>
    </row>
    <row r="90" spans="1:27" ht="15.75" customHeight="1">
      <c r="A90" s="65"/>
      <c r="B90" s="33"/>
      <c r="C90" s="33"/>
      <c r="D90" s="33"/>
      <c r="E90" s="33"/>
      <c r="F90" s="33"/>
      <c r="G90" s="19"/>
      <c r="H90" s="19"/>
      <c r="I90" s="19"/>
      <c r="J90" s="19"/>
      <c r="K90" s="19"/>
      <c r="L90" s="19"/>
      <c r="M90" s="20"/>
      <c r="N90" s="20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15.75" thickBot="1">
      <c r="A91" s="40" t="s">
        <v>33</v>
      </c>
      <c r="B91" s="98" t="s">
        <v>102</v>
      </c>
      <c r="C91" s="33"/>
      <c r="D91" s="33"/>
      <c r="E91" s="33"/>
      <c r="F91" s="33"/>
      <c r="G91" s="19"/>
      <c r="H91" s="19"/>
      <c r="I91" s="19"/>
      <c r="J91" s="19"/>
      <c r="K91" s="19"/>
      <c r="L91" s="19"/>
      <c r="M91" s="20"/>
      <c r="N91" s="20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15.75" thickBot="1">
      <c r="A92" s="65">
        <v>1</v>
      </c>
      <c r="B92" s="99" t="s">
        <v>103</v>
      </c>
      <c r="C92" s="66">
        <v>4</v>
      </c>
      <c r="D92" s="66">
        <v>2</v>
      </c>
      <c r="E92" s="66">
        <v>2.02</v>
      </c>
      <c r="F92" s="66">
        <v>4</v>
      </c>
      <c r="G92" s="19">
        <v>2.4</v>
      </c>
      <c r="H92" s="19">
        <v>3.3</v>
      </c>
      <c r="I92" s="19">
        <v>4.1</v>
      </c>
      <c r="J92" s="19">
        <v>3.86</v>
      </c>
      <c r="K92" s="19">
        <v>0.2</v>
      </c>
      <c r="L92" s="19">
        <v>4.1</v>
      </c>
      <c r="M92" s="20">
        <v>3.86</v>
      </c>
      <c r="N92" s="20">
        <v>3.13</v>
      </c>
      <c r="O92" s="71">
        <v>4.1</v>
      </c>
      <c r="P92" s="71">
        <v>1.55</v>
      </c>
      <c r="Q92" s="71">
        <v>1.32</v>
      </c>
      <c r="R92" s="71">
        <v>3.75</v>
      </c>
      <c r="S92" s="71">
        <v>1.75</v>
      </c>
      <c r="T92" s="71">
        <v>0</v>
      </c>
      <c r="U92" s="71">
        <v>2</v>
      </c>
      <c r="V92" s="71">
        <v>1.8</v>
      </c>
      <c r="W92" s="71"/>
      <c r="X92" s="71">
        <v>2</v>
      </c>
      <c r="Y92" s="71">
        <v>1.77</v>
      </c>
      <c r="Z92" s="71">
        <v>1.27</v>
      </c>
      <c r="AA92" s="71">
        <v>2.89</v>
      </c>
    </row>
    <row r="93" spans="1:27" ht="15.75" thickBot="1">
      <c r="A93" s="65">
        <v>2</v>
      </c>
      <c r="B93" s="99" t="s">
        <v>104</v>
      </c>
      <c r="C93" s="66">
        <v>0.8</v>
      </c>
      <c r="D93" s="66">
        <v>0.47</v>
      </c>
      <c r="E93" s="66">
        <v>0.08</v>
      </c>
      <c r="F93" s="66">
        <v>0.8</v>
      </c>
      <c r="G93" s="19">
        <v>0.5</v>
      </c>
      <c r="H93" s="19">
        <v>0.01</v>
      </c>
      <c r="I93" s="19">
        <v>0.8</v>
      </c>
      <c r="J93" s="19">
        <v>0.72</v>
      </c>
      <c r="K93" s="19">
        <v>0.01</v>
      </c>
      <c r="L93" s="19">
        <v>0.8</v>
      </c>
      <c r="M93" s="20">
        <v>0.72</v>
      </c>
      <c r="N93" s="20">
        <v>0.01</v>
      </c>
      <c r="O93" s="71">
        <v>0.8</v>
      </c>
      <c r="P93" s="71">
        <v>0.8</v>
      </c>
      <c r="Q93" s="71">
        <v>0.05</v>
      </c>
      <c r="R93" s="71">
        <v>0.9</v>
      </c>
      <c r="S93" s="71">
        <v>0.9</v>
      </c>
      <c r="T93" s="71">
        <v>0.1</v>
      </c>
      <c r="U93" s="71">
        <v>0.95</v>
      </c>
      <c r="V93" s="71">
        <v>0.86</v>
      </c>
      <c r="W93" s="71">
        <v>0.12</v>
      </c>
      <c r="X93" s="71">
        <v>0.95</v>
      </c>
      <c r="Y93" s="71">
        <v>0.1</v>
      </c>
      <c r="Z93" s="71">
        <v>0.02</v>
      </c>
      <c r="AA93" s="71">
        <v>0.5</v>
      </c>
    </row>
    <row r="94" spans="1:27" ht="15.75" thickBot="1">
      <c r="A94" s="65">
        <v>3</v>
      </c>
      <c r="B94" s="99" t="s">
        <v>105</v>
      </c>
      <c r="C94" s="66">
        <v>0</v>
      </c>
      <c r="D94" s="66">
        <v>0</v>
      </c>
      <c r="E94" s="66">
        <v>0</v>
      </c>
      <c r="F94" s="66">
        <v>0</v>
      </c>
      <c r="G94" s="19"/>
      <c r="H94" s="19">
        <v>0</v>
      </c>
      <c r="I94" s="19"/>
      <c r="J94" s="19"/>
      <c r="K94" s="19"/>
      <c r="L94" s="19"/>
      <c r="M94" s="20"/>
      <c r="N94" s="20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15.75" thickBot="1">
      <c r="A95" s="65">
        <v>4</v>
      </c>
      <c r="B95" s="99" t="s">
        <v>106</v>
      </c>
      <c r="C95" s="66">
        <v>0.13</v>
      </c>
      <c r="D95" s="66">
        <v>0.13</v>
      </c>
      <c r="E95" s="66">
        <v>0.05</v>
      </c>
      <c r="F95" s="66">
        <v>0.13</v>
      </c>
      <c r="G95" s="19">
        <v>0.05</v>
      </c>
      <c r="H95" s="19">
        <v>0.02</v>
      </c>
      <c r="I95" s="19">
        <v>0.08</v>
      </c>
      <c r="J95" s="19">
        <v>0.06</v>
      </c>
      <c r="K95" s="19">
        <v>0.03</v>
      </c>
      <c r="L95" s="19">
        <v>0.08</v>
      </c>
      <c r="M95" s="20">
        <v>0.07</v>
      </c>
      <c r="N95" s="20">
        <v>0.02</v>
      </c>
      <c r="O95" s="71">
        <v>0.03</v>
      </c>
      <c r="P95" s="71">
        <v>0.03</v>
      </c>
      <c r="Q95" s="71">
        <v>0</v>
      </c>
      <c r="R95" s="71">
        <v>0.03</v>
      </c>
      <c r="S95" s="71">
        <v>0.03</v>
      </c>
      <c r="T95" s="71"/>
      <c r="U95" s="71">
        <v>0.05</v>
      </c>
      <c r="V95" s="71">
        <v>0.04</v>
      </c>
      <c r="W95" s="71">
        <v>0.01</v>
      </c>
      <c r="X95" s="71">
        <v>0.01</v>
      </c>
      <c r="Y95" s="71">
        <v>0.01</v>
      </c>
      <c r="Z95" s="71">
        <v>0.01</v>
      </c>
      <c r="AA95" s="71">
        <v>0.01</v>
      </c>
    </row>
    <row r="96" spans="1:27" ht="15.75" thickBot="1">
      <c r="A96" s="65">
        <v>5</v>
      </c>
      <c r="B96" s="99" t="s">
        <v>107</v>
      </c>
      <c r="C96" s="66">
        <v>0.1</v>
      </c>
      <c r="D96" s="66">
        <v>0.1</v>
      </c>
      <c r="E96" s="66">
        <v>0</v>
      </c>
      <c r="F96" s="66">
        <v>0.1</v>
      </c>
      <c r="G96" s="19">
        <v>0.1</v>
      </c>
      <c r="H96" s="19">
        <v>0.09</v>
      </c>
      <c r="I96" s="19">
        <v>0.1</v>
      </c>
      <c r="J96" s="19">
        <v>0.1</v>
      </c>
      <c r="K96" s="19">
        <v>0</v>
      </c>
      <c r="L96" s="19">
        <v>0.11</v>
      </c>
      <c r="M96" s="20">
        <v>0.12</v>
      </c>
      <c r="N96" s="20">
        <v>0</v>
      </c>
      <c r="O96" s="71">
        <v>0.12</v>
      </c>
      <c r="P96" s="71">
        <v>0.12</v>
      </c>
      <c r="Q96" s="71">
        <v>0</v>
      </c>
      <c r="R96" s="71">
        <v>0.12</v>
      </c>
      <c r="S96" s="71">
        <v>0.12</v>
      </c>
      <c r="T96" s="71"/>
      <c r="U96" s="71">
        <v>0.2</v>
      </c>
      <c r="V96" s="71">
        <v>0.2</v>
      </c>
      <c r="W96" s="71"/>
      <c r="X96" s="71">
        <v>0.2</v>
      </c>
      <c r="Y96" s="71">
        <v>0.2</v>
      </c>
      <c r="Z96" s="71"/>
      <c r="AA96" s="71">
        <v>0.2</v>
      </c>
    </row>
    <row r="97" spans="1:27" ht="15.75" thickBot="1">
      <c r="A97" s="65">
        <v>6</v>
      </c>
      <c r="B97" s="99" t="s">
        <v>108</v>
      </c>
      <c r="C97" s="66">
        <v>0.5</v>
      </c>
      <c r="D97" s="66">
        <v>0.4</v>
      </c>
      <c r="E97" s="66">
        <v>0.58</v>
      </c>
      <c r="F97" s="66">
        <v>0.5</v>
      </c>
      <c r="G97" s="19">
        <v>0.41</v>
      </c>
      <c r="H97" s="19">
        <v>0.46</v>
      </c>
      <c r="I97" s="19">
        <v>0.5</v>
      </c>
      <c r="J97" s="19">
        <v>0.48</v>
      </c>
      <c r="K97" s="19">
        <v>0.57</v>
      </c>
      <c r="L97" s="19">
        <v>0.7</v>
      </c>
      <c r="M97" s="20">
        <v>0.67</v>
      </c>
      <c r="N97" s="20">
        <v>0.7</v>
      </c>
      <c r="O97" s="71">
        <v>0.7</v>
      </c>
      <c r="P97" s="71">
        <v>3.25</v>
      </c>
      <c r="Q97" s="71">
        <v>2.07</v>
      </c>
      <c r="R97" s="71">
        <v>1</v>
      </c>
      <c r="S97" s="71">
        <v>0.5</v>
      </c>
      <c r="T97" s="71"/>
      <c r="U97" s="71">
        <v>0.01</v>
      </c>
      <c r="V97" s="71">
        <v>0.01</v>
      </c>
      <c r="W97" s="71"/>
      <c r="X97" s="71"/>
      <c r="Y97" s="71"/>
      <c r="Z97" s="71"/>
      <c r="AA97" s="71"/>
    </row>
    <row r="98" spans="1:27" ht="15.75" thickBot="1">
      <c r="A98" s="65">
        <v>7</v>
      </c>
      <c r="B98" s="99" t="s">
        <v>109</v>
      </c>
      <c r="C98" s="66">
        <v>0.07</v>
      </c>
      <c r="D98" s="66">
        <v>0</v>
      </c>
      <c r="E98" s="66">
        <v>0</v>
      </c>
      <c r="F98" s="66">
        <v>0.07</v>
      </c>
      <c r="G98" s="19">
        <v>0.07</v>
      </c>
      <c r="H98" s="19">
        <v>0.06</v>
      </c>
      <c r="I98" s="19">
        <v>0.07</v>
      </c>
      <c r="J98" s="19">
        <v>0.07</v>
      </c>
      <c r="K98" s="19">
        <v>0.06</v>
      </c>
      <c r="L98" s="19">
        <v>0.08</v>
      </c>
      <c r="M98" s="20">
        <v>0.07</v>
      </c>
      <c r="N98" s="20"/>
      <c r="O98" s="71">
        <v>0.08</v>
      </c>
      <c r="P98" s="71">
        <v>0.08</v>
      </c>
      <c r="Q98" s="71">
        <v>0</v>
      </c>
      <c r="R98" s="71">
        <v>0.08</v>
      </c>
      <c r="S98" s="71">
        <v>0.58</v>
      </c>
      <c r="T98" s="71">
        <v>0.5</v>
      </c>
      <c r="U98" s="71">
        <v>0.08</v>
      </c>
      <c r="V98" s="71">
        <v>0.1</v>
      </c>
      <c r="W98" s="71">
        <v>0.1</v>
      </c>
      <c r="X98" s="71">
        <v>0.08</v>
      </c>
      <c r="Y98" s="71">
        <v>0.11</v>
      </c>
      <c r="Z98" s="71">
        <v>0.1</v>
      </c>
      <c r="AA98" s="71">
        <v>0.08</v>
      </c>
    </row>
    <row r="99" spans="1:27" ht="15.75" thickBot="1">
      <c r="A99" s="65">
        <v>8</v>
      </c>
      <c r="B99" s="99" t="s">
        <v>110</v>
      </c>
      <c r="C99" s="66">
        <v>0.03</v>
      </c>
      <c r="D99" s="66">
        <v>0.05</v>
      </c>
      <c r="E99" s="66">
        <v>0</v>
      </c>
      <c r="F99" s="66">
        <v>0.14</v>
      </c>
      <c r="G99" s="19">
        <v>0.14</v>
      </c>
      <c r="H99" s="19">
        <v>0</v>
      </c>
      <c r="I99" s="19">
        <v>0.14</v>
      </c>
      <c r="J99" s="19">
        <v>0.14</v>
      </c>
      <c r="K99" s="19">
        <v>0.13</v>
      </c>
      <c r="L99" s="19">
        <v>0.16</v>
      </c>
      <c r="M99" s="20">
        <v>0.16</v>
      </c>
      <c r="N99" s="20"/>
      <c r="O99" s="71">
        <v>0.18</v>
      </c>
      <c r="P99" s="71">
        <v>0.18</v>
      </c>
      <c r="Q99" s="71">
        <v>0.16</v>
      </c>
      <c r="R99" s="71">
        <v>0.18</v>
      </c>
      <c r="S99" s="71">
        <v>0.18</v>
      </c>
      <c r="T99" s="71"/>
      <c r="U99" s="71">
        <v>0.25</v>
      </c>
      <c r="V99" s="71">
        <v>0.23</v>
      </c>
      <c r="W99" s="71">
        <v>0.1</v>
      </c>
      <c r="X99" s="71">
        <v>0.25</v>
      </c>
      <c r="Y99" s="71">
        <v>0.23</v>
      </c>
      <c r="Z99" s="71">
        <v>0.13</v>
      </c>
      <c r="AA99" s="71">
        <v>0.25</v>
      </c>
    </row>
    <row r="100" spans="1:27" ht="30" customHeight="1" thickBot="1">
      <c r="A100" s="65">
        <v>9</v>
      </c>
      <c r="B100" s="100" t="s">
        <v>170</v>
      </c>
      <c r="C100" s="66"/>
      <c r="D100" s="66"/>
      <c r="E100" s="66"/>
      <c r="F100" s="66"/>
      <c r="G100" s="19"/>
      <c r="H100" s="19"/>
      <c r="I100" s="19"/>
      <c r="J100" s="19"/>
      <c r="K100" s="19"/>
      <c r="L100" s="19"/>
      <c r="M100" s="20"/>
      <c r="N100" s="20"/>
      <c r="O100" s="71">
        <v>0.05</v>
      </c>
      <c r="P100" s="71">
        <v>0.05</v>
      </c>
      <c r="Q100" s="71">
        <v>0.04</v>
      </c>
      <c r="R100" s="71">
        <v>0.05</v>
      </c>
      <c r="S100" s="71">
        <v>0.05</v>
      </c>
      <c r="T100" s="71">
        <v>0.05</v>
      </c>
      <c r="U100" s="71">
        <v>0.05</v>
      </c>
      <c r="V100" s="71">
        <v>0.05</v>
      </c>
      <c r="W100" s="71">
        <v>0.05</v>
      </c>
      <c r="X100" s="71">
        <v>0.05</v>
      </c>
      <c r="Y100" s="71">
        <v>0.05</v>
      </c>
      <c r="Z100" s="71"/>
      <c r="AA100" s="71">
        <v>0.05</v>
      </c>
    </row>
    <row r="101" spans="1:27" ht="15.75" thickBot="1">
      <c r="A101" s="65"/>
      <c r="B101" s="98" t="s">
        <v>111</v>
      </c>
      <c r="C101" s="30">
        <f aca="true" t="shared" si="16" ref="C101:I101">SUM(C92:C99)</f>
        <v>5.63</v>
      </c>
      <c r="D101" s="30">
        <f t="shared" si="16"/>
        <v>3.1499999999999995</v>
      </c>
      <c r="E101" s="30">
        <f t="shared" si="16"/>
        <v>2.73</v>
      </c>
      <c r="F101" s="30">
        <f t="shared" si="16"/>
        <v>5.739999999999999</v>
      </c>
      <c r="G101" s="30">
        <f t="shared" si="16"/>
        <v>3.67</v>
      </c>
      <c r="H101" s="30">
        <f t="shared" si="16"/>
        <v>3.9399999999999995</v>
      </c>
      <c r="I101" s="30">
        <f t="shared" si="16"/>
        <v>5.789999999999999</v>
      </c>
      <c r="J101" s="30">
        <f>SUM(J92:J99)</f>
        <v>5.429999999999999</v>
      </c>
      <c r="K101" s="30">
        <f>SUM(K92:K99)</f>
        <v>0.9999999999999999</v>
      </c>
      <c r="L101" s="25">
        <f>SUM(L92:L99)</f>
        <v>6.03</v>
      </c>
      <c r="M101" s="27">
        <f>SUM(M92:M99)</f>
        <v>5.670000000000001</v>
      </c>
      <c r="N101" s="26">
        <f>SUM(N92:N99)</f>
        <v>3.8599999999999994</v>
      </c>
      <c r="O101" s="75">
        <f aca="true" t="shared" si="17" ref="O101:AA101">SUM(O92:O100)</f>
        <v>6.06</v>
      </c>
      <c r="P101" s="75">
        <f t="shared" si="17"/>
        <v>6.06</v>
      </c>
      <c r="Q101" s="75">
        <f t="shared" si="17"/>
        <v>3.64</v>
      </c>
      <c r="R101" s="75">
        <f t="shared" si="17"/>
        <v>6.11</v>
      </c>
      <c r="S101" s="75">
        <f t="shared" si="17"/>
        <v>4.109999999999999</v>
      </c>
      <c r="T101" s="73">
        <f t="shared" si="17"/>
        <v>0.65</v>
      </c>
      <c r="U101" s="75">
        <f t="shared" si="17"/>
        <v>3.59</v>
      </c>
      <c r="V101" s="75">
        <f t="shared" si="17"/>
        <v>3.29</v>
      </c>
      <c r="W101" s="75">
        <f t="shared" si="17"/>
        <v>0.38</v>
      </c>
      <c r="X101" s="73">
        <f t="shared" si="17"/>
        <v>3.54</v>
      </c>
      <c r="Y101" s="73">
        <f t="shared" si="17"/>
        <v>2.4699999999999998</v>
      </c>
      <c r="Z101" s="75">
        <f t="shared" si="17"/>
        <v>1.5300000000000002</v>
      </c>
      <c r="AA101" s="73">
        <f t="shared" si="17"/>
        <v>3.98</v>
      </c>
    </row>
    <row r="102" spans="1:27" ht="11.25" customHeight="1">
      <c r="A102" s="65"/>
      <c r="B102" s="33"/>
      <c r="C102" s="33"/>
      <c r="D102" s="33"/>
      <c r="E102" s="33"/>
      <c r="F102" s="33"/>
      <c r="G102" s="19"/>
      <c r="H102" s="19"/>
      <c r="I102" s="19"/>
      <c r="J102" s="19"/>
      <c r="K102" s="19"/>
      <c r="L102" s="19"/>
      <c r="M102" s="20"/>
      <c r="N102" s="20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15.75" thickBot="1">
      <c r="A103" s="40" t="s">
        <v>34</v>
      </c>
      <c r="B103" s="98" t="s">
        <v>112</v>
      </c>
      <c r="C103" s="33"/>
      <c r="D103" s="33"/>
      <c r="E103" s="33"/>
      <c r="F103" s="33"/>
      <c r="G103" s="19"/>
      <c r="H103" s="19"/>
      <c r="I103" s="19"/>
      <c r="J103" s="19"/>
      <c r="K103" s="19"/>
      <c r="L103" s="19"/>
      <c r="M103" s="20"/>
      <c r="N103" s="20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15.75" thickBot="1">
      <c r="A104" s="65">
        <v>1</v>
      </c>
      <c r="B104" s="99" t="s">
        <v>113</v>
      </c>
      <c r="C104" s="66">
        <v>5.5</v>
      </c>
      <c r="D104" s="66">
        <v>5.5</v>
      </c>
      <c r="E104" s="66">
        <v>5.5</v>
      </c>
      <c r="F104" s="66">
        <v>5.9</v>
      </c>
      <c r="G104" s="19">
        <v>6.7</v>
      </c>
      <c r="H104" s="19">
        <v>6.7</v>
      </c>
      <c r="I104" s="19">
        <v>7.4</v>
      </c>
      <c r="J104" s="19">
        <v>7</v>
      </c>
      <c r="K104" s="19">
        <v>7.92</v>
      </c>
      <c r="L104" s="19">
        <v>9.2</v>
      </c>
      <c r="M104" s="20">
        <v>10.33</v>
      </c>
      <c r="N104" s="20">
        <v>10.33</v>
      </c>
      <c r="O104" s="71">
        <v>9.3</v>
      </c>
      <c r="P104" s="71">
        <v>9.3</v>
      </c>
      <c r="Q104" s="71">
        <v>9.3</v>
      </c>
      <c r="R104" s="71">
        <v>9.9</v>
      </c>
      <c r="S104" s="71">
        <v>9.9</v>
      </c>
      <c r="T104" s="71">
        <v>9.67</v>
      </c>
      <c r="U104" s="71">
        <v>10.5</v>
      </c>
      <c r="V104" s="71">
        <v>11.32</v>
      </c>
      <c r="W104" s="71">
        <v>11.82</v>
      </c>
      <c r="X104" s="71">
        <v>12.3</v>
      </c>
      <c r="Y104" s="71">
        <v>12.83</v>
      </c>
      <c r="Z104" s="71">
        <v>13.22</v>
      </c>
      <c r="AA104" s="71">
        <v>13.5</v>
      </c>
    </row>
    <row r="105" spans="1:27" ht="15.75" thickBot="1">
      <c r="A105" s="65">
        <v>2</v>
      </c>
      <c r="B105" s="99" t="s">
        <v>164</v>
      </c>
      <c r="C105" s="66">
        <v>2</v>
      </c>
      <c r="D105" s="66">
        <v>10.15</v>
      </c>
      <c r="E105" s="66">
        <v>23.15</v>
      </c>
      <c r="F105" s="66">
        <v>2</v>
      </c>
      <c r="G105" s="19">
        <v>1.2</v>
      </c>
      <c r="H105" s="19">
        <v>0.01</v>
      </c>
      <c r="I105" s="19">
        <v>2</v>
      </c>
      <c r="J105" s="19">
        <v>1.6</v>
      </c>
      <c r="K105" s="19">
        <v>1.89</v>
      </c>
      <c r="L105" s="19">
        <v>2</v>
      </c>
      <c r="M105" s="20">
        <v>1.9</v>
      </c>
      <c r="N105" s="20">
        <v>0.01</v>
      </c>
      <c r="O105" s="71">
        <v>1.7</v>
      </c>
      <c r="P105" s="71">
        <v>1.7</v>
      </c>
      <c r="Q105" s="71">
        <v>0</v>
      </c>
      <c r="R105" s="71">
        <v>1.5</v>
      </c>
      <c r="S105" s="71">
        <v>1</v>
      </c>
      <c r="T105" s="71">
        <v>0.24</v>
      </c>
      <c r="U105" s="71">
        <v>0.5</v>
      </c>
      <c r="V105" s="71">
        <v>0.45</v>
      </c>
      <c r="W105" s="71"/>
      <c r="X105" s="71">
        <v>0.5</v>
      </c>
      <c r="Y105" s="71">
        <v>0.45</v>
      </c>
      <c r="Z105" s="71">
        <v>0.07</v>
      </c>
      <c r="AA105" s="71">
        <v>0.35</v>
      </c>
    </row>
    <row r="106" spans="1:27" ht="15.75" thickBot="1">
      <c r="A106" s="65">
        <v>3</v>
      </c>
      <c r="B106" s="100" t="s">
        <v>163</v>
      </c>
      <c r="C106" s="66"/>
      <c r="D106" s="20"/>
      <c r="E106" s="20"/>
      <c r="F106" s="20"/>
      <c r="G106" s="20"/>
      <c r="H106" s="20"/>
      <c r="I106" s="20"/>
      <c r="J106" s="20"/>
      <c r="K106" s="20">
        <v>0</v>
      </c>
      <c r="L106" s="20">
        <v>0.5</v>
      </c>
      <c r="M106" s="20">
        <v>0.48</v>
      </c>
      <c r="N106" s="20">
        <v>0.24</v>
      </c>
      <c r="O106" s="71">
        <v>0.5</v>
      </c>
      <c r="P106" s="71">
        <v>0.5</v>
      </c>
      <c r="Q106" s="71">
        <v>0.25</v>
      </c>
      <c r="R106" s="71">
        <v>0.5</v>
      </c>
      <c r="S106" s="71">
        <v>0.5</v>
      </c>
      <c r="T106" s="71"/>
      <c r="U106" s="71">
        <v>0.01</v>
      </c>
      <c r="V106" s="71">
        <v>0.01</v>
      </c>
      <c r="W106" s="71"/>
      <c r="X106" s="71">
        <v>0.01</v>
      </c>
      <c r="Y106" s="71">
        <v>0.01</v>
      </c>
      <c r="Z106" s="71"/>
      <c r="AA106" s="71">
        <v>0.01</v>
      </c>
    </row>
    <row r="107" spans="1:27" ht="15.75" thickBot="1">
      <c r="A107" s="65">
        <v>4</v>
      </c>
      <c r="B107" s="99" t="s">
        <v>114</v>
      </c>
      <c r="C107" s="66">
        <v>2.45</v>
      </c>
      <c r="D107" s="66">
        <v>2.45</v>
      </c>
      <c r="E107" s="66">
        <v>2.26</v>
      </c>
      <c r="F107" s="66">
        <v>3</v>
      </c>
      <c r="G107" s="19">
        <v>2.79</v>
      </c>
      <c r="H107" s="19">
        <v>2.79</v>
      </c>
      <c r="I107" s="19">
        <v>3.7</v>
      </c>
      <c r="J107" s="19">
        <v>3.49</v>
      </c>
      <c r="K107" s="19">
        <v>4.88</v>
      </c>
      <c r="L107" s="19">
        <v>4.55</v>
      </c>
      <c r="M107" s="20">
        <v>4.44</v>
      </c>
      <c r="N107" s="20">
        <v>2.86</v>
      </c>
      <c r="O107" s="71">
        <v>4.2</v>
      </c>
      <c r="P107" s="71">
        <v>3.89</v>
      </c>
      <c r="Q107" s="71">
        <v>3.82</v>
      </c>
      <c r="R107" s="71">
        <v>4.52</v>
      </c>
      <c r="S107" s="71">
        <v>4.11</v>
      </c>
      <c r="T107" s="71">
        <v>4.11</v>
      </c>
      <c r="U107" s="71">
        <v>4.25</v>
      </c>
      <c r="V107" s="71">
        <v>4.39</v>
      </c>
      <c r="W107" s="71">
        <v>4.51</v>
      </c>
      <c r="X107" s="71">
        <v>4.68</v>
      </c>
      <c r="Y107" s="71">
        <v>5.13</v>
      </c>
      <c r="Z107" s="71">
        <v>5.04</v>
      </c>
      <c r="AA107" s="71">
        <v>5.72</v>
      </c>
    </row>
    <row r="108" spans="1:27" ht="15.75" thickBot="1">
      <c r="A108" s="65">
        <v>5</v>
      </c>
      <c r="B108" s="99" t="s">
        <v>115</v>
      </c>
      <c r="C108" s="66">
        <v>1.15</v>
      </c>
      <c r="D108" s="66">
        <v>1.15</v>
      </c>
      <c r="E108" s="66">
        <v>1.15</v>
      </c>
      <c r="F108" s="66">
        <v>1.3</v>
      </c>
      <c r="G108" s="19">
        <v>1.27</v>
      </c>
      <c r="H108" s="19">
        <v>1.27</v>
      </c>
      <c r="I108" s="19">
        <v>1.35</v>
      </c>
      <c r="J108" s="19">
        <v>1.33</v>
      </c>
      <c r="K108" s="19">
        <v>1.4</v>
      </c>
      <c r="L108" s="19">
        <v>1.65</v>
      </c>
      <c r="M108" s="20">
        <v>2.01</v>
      </c>
      <c r="N108" s="20">
        <v>2.01</v>
      </c>
      <c r="O108" s="71">
        <v>1.58</v>
      </c>
      <c r="P108" s="71">
        <v>1.58</v>
      </c>
      <c r="Q108" s="71">
        <v>2.48</v>
      </c>
      <c r="R108" s="71">
        <v>1.8</v>
      </c>
      <c r="S108" s="71">
        <v>2.3</v>
      </c>
      <c r="T108" s="71">
        <v>3</v>
      </c>
      <c r="U108" s="71">
        <v>2.5</v>
      </c>
      <c r="V108" s="71">
        <v>3.04</v>
      </c>
      <c r="W108" s="71">
        <v>3.05</v>
      </c>
      <c r="X108" s="71">
        <v>3.54</v>
      </c>
      <c r="Y108" s="71">
        <v>3.79</v>
      </c>
      <c r="Z108" s="71">
        <v>3.89</v>
      </c>
      <c r="AA108" s="71">
        <v>4.39</v>
      </c>
    </row>
    <row r="109" spans="1:27" ht="15.75" thickBot="1">
      <c r="A109" s="65">
        <v>6</v>
      </c>
      <c r="B109" s="99" t="s">
        <v>159</v>
      </c>
      <c r="C109" s="66">
        <v>0.55</v>
      </c>
      <c r="D109" s="66">
        <v>0.55</v>
      </c>
      <c r="E109" s="66">
        <v>0.55</v>
      </c>
      <c r="F109" s="66">
        <v>0.65</v>
      </c>
      <c r="G109" s="19">
        <v>0.65</v>
      </c>
      <c r="H109" s="19">
        <v>0.46</v>
      </c>
      <c r="I109" s="19">
        <v>0.9</v>
      </c>
      <c r="J109" s="19">
        <v>0.88</v>
      </c>
      <c r="K109" s="19">
        <v>0.88</v>
      </c>
      <c r="L109" s="19">
        <v>1.1</v>
      </c>
      <c r="M109" s="20">
        <v>1.06</v>
      </c>
      <c r="N109" s="20">
        <v>1.06</v>
      </c>
      <c r="O109" s="71">
        <v>1.05</v>
      </c>
      <c r="P109" s="71">
        <v>1.05</v>
      </c>
      <c r="Q109" s="71">
        <v>0.8</v>
      </c>
      <c r="R109" s="71">
        <v>1.08</v>
      </c>
      <c r="S109" s="71">
        <v>1.08</v>
      </c>
      <c r="T109" s="71">
        <v>1.08</v>
      </c>
      <c r="U109" s="71">
        <v>1.2</v>
      </c>
      <c r="V109" s="71">
        <v>1.38</v>
      </c>
      <c r="W109" s="71">
        <v>1.21</v>
      </c>
      <c r="X109" s="71">
        <v>1.24</v>
      </c>
      <c r="Y109" s="71">
        <v>1.16</v>
      </c>
      <c r="Z109" s="71">
        <v>1.02</v>
      </c>
      <c r="AA109" s="71">
        <v>1.75</v>
      </c>
    </row>
    <row r="110" spans="1:27" ht="15.75" thickBot="1">
      <c r="A110" s="65"/>
      <c r="B110" s="98" t="s">
        <v>116</v>
      </c>
      <c r="C110" s="30">
        <f aca="true" t="shared" si="18" ref="C110:I110">SUM(C104:C109)</f>
        <v>11.65</v>
      </c>
      <c r="D110" s="30">
        <f t="shared" si="18"/>
        <v>19.8</v>
      </c>
      <c r="E110" s="30">
        <f t="shared" si="18"/>
        <v>32.60999999999999</v>
      </c>
      <c r="F110" s="30">
        <f t="shared" si="18"/>
        <v>12.850000000000001</v>
      </c>
      <c r="G110" s="30">
        <f t="shared" si="18"/>
        <v>12.610000000000001</v>
      </c>
      <c r="H110" s="30">
        <f t="shared" si="18"/>
        <v>11.23</v>
      </c>
      <c r="I110" s="30">
        <f t="shared" si="18"/>
        <v>15.350000000000001</v>
      </c>
      <c r="J110" s="30">
        <f aca="true" t="shared" si="19" ref="J110:AA110">SUM(J104:J109)</f>
        <v>14.3</v>
      </c>
      <c r="K110" s="30">
        <f t="shared" si="19"/>
        <v>16.97</v>
      </c>
      <c r="L110" s="25">
        <f t="shared" si="19"/>
        <v>19</v>
      </c>
      <c r="M110" s="25">
        <f t="shared" si="19"/>
        <v>20.220000000000002</v>
      </c>
      <c r="N110" s="26">
        <f t="shared" si="19"/>
        <v>16.509999999999998</v>
      </c>
      <c r="O110" s="73">
        <f t="shared" si="19"/>
        <v>18.330000000000002</v>
      </c>
      <c r="P110" s="73">
        <f t="shared" si="19"/>
        <v>18.02</v>
      </c>
      <c r="Q110" s="73">
        <f t="shared" si="19"/>
        <v>16.650000000000002</v>
      </c>
      <c r="R110" s="73">
        <f t="shared" si="19"/>
        <v>19.300000000000004</v>
      </c>
      <c r="S110" s="73">
        <f t="shared" si="19"/>
        <v>18.89</v>
      </c>
      <c r="T110" s="73">
        <f t="shared" si="19"/>
        <v>18.1</v>
      </c>
      <c r="U110" s="73">
        <f t="shared" si="19"/>
        <v>18.959999999999997</v>
      </c>
      <c r="V110" s="73">
        <f t="shared" si="19"/>
        <v>20.589999999999996</v>
      </c>
      <c r="W110" s="73">
        <f t="shared" si="19"/>
        <v>20.59</v>
      </c>
      <c r="X110" s="73">
        <f t="shared" si="19"/>
        <v>22.27</v>
      </c>
      <c r="Y110" s="73">
        <f t="shared" si="19"/>
        <v>23.369999999999997</v>
      </c>
      <c r="Z110" s="73">
        <f t="shared" si="19"/>
        <v>23.240000000000002</v>
      </c>
      <c r="AA110" s="73">
        <f t="shared" si="19"/>
        <v>25.72</v>
      </c>
    </row>
    <row r="111" spans="1:27" s="3" customFormat="1" ht="15">
      <c r="A111" s="65"/>
      <c r="B111" s="17"/>
      <c r="C111" s="30"/>
      <c r="D111" s="30"/>
      <c r="E111" s="30"/>
      <c r="F111" s="30"/>
      <c r="G111" s="19"/>
      <c r="H111" s="19"/>
      <c r="I111" s="19"/>
      <c r="J111" s="19"/>
      <c r="K111" s="19"/>
      <c r="L111" s="19"/>
      <c r="M111" s="20"/>
      <c r="N111" s="20"/>
      <c r="O111" s="71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</row>
    <row r="112" spans="1:27" s="3" customFormat="1" ht="15.75" thickBot="1">
      <c r="A112" s="40" t="s">
        <v>35</v>
      </c>
      <c r="B112" s="99" t="s">
        <v>160</v>
      </c>
      <c r="C112" s="30"/>
      <c r="D112" s="30"/>
      <c r="E112" s="30"/>
      <c r="F112" s="30"/>
      <c r="G112" s="19"/>
      <c r="H112" s="19"/>
      <c r="I112" s="19"/>
      <c r="J112" s="19"/>
      <c r="K112" s="19"/>
      <c r="L112" s="19"/>
      <c r="M112" s="20"/>
      <c r="N112" s="20"/>
      <c r="O112" s="71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</row>
    <row r="113" spans="1:27" ht="15.75" thickBot="1">
      <c r="A113" s="65">
        <v>1</v>
      </c>
      <c r="B113" s="100" t="s">
        <v>117</v>
      </c>
      <c r="C113" s="66">
        <v>12</v>
      </c>
      <c r="D113" s="66">
        <v>12</v>
      </c>
      <c r="E113" s="66">
        <v>10.81</v>
      </c>
      <c r="F113" s="66">
        <v>7</v>
      </c>
      <c r="G113" s="19">
        <v>7</v>
      </c>
      <c r="H113" s="19">
        <v>0.63</v>
      </c>
      <c r="I113" s="19">
        <v>2</v>
      </c>
      <c r="J113" s="19">
        <v>7.8</v>
      </c>
      <c r="K113" s="19">
        <v>0.54</v>
      </c>
      <c r="L113" s="19">
        <v>2</v>
      </c>
      <c r="M113" s="20">
        <v>1.9</v>
      </c>
      <c r="N113" s="20">
        <v>2.58</v>
      </c>
      <c r="O113" s="71">
        <v>1.8</v>
      </c>
      <c r="P113" s="71">
        <v>1.8</v>
      </c>
      <c r="Q113" s="71">
        <v>1.61</v>
      </c>
      <c r="R113" s="71">
        <v>1.8</v>
      </c>
      <c r="S113" s="71">
        <v>1.8</v>
      </c>
      <c r="T113" s="71">
        <v>0.97</v>
      </c>
      <c r="U113" s="71">
        <v>2</v>
      </c>
      <c r="V113" s="71">
        <v>1.8</v>
      </c>
      <c r="W113" s="71">
        <v>1.73</v>
      </c>
      <c r="X113" s="71">
        <v>2</v>
      </c>
      <c r="Y113" s="71">
        <v>2.07</v>
      </c>
      <c r="Z113" s="71">
        <v>1.02</v>
      </c>
      <c r="AA113" s="71">
        <v>1.61</v>
      </c>
    </row>
    <row r="114" spans="1:27" s="3" customFormat="1" ht="27.75" customHeight="1" thickBot="1">
      <c r="A114" s="65"/>
      <c r="B114" s="100" t="s">
        <v>165</v>
      </c>
      <c r="C114" s="20"/>
      <c r="D114" s="20"/>
      <c r="E114" s="20"/>
      <c r="F114" s="20">
        <v>5</v>
      </c>
      <c r="G114" s="20">
        <v>5</v>
      </c>
      <c r="H114" s="20">
        <v>2.46</v>
      </c>
      <c r="I114" s="20">
        <v>5</v>
      </c>
      <c r="J114" s="20">
        <v>4.75</v>
      </c>
      <c r="K114" s="20">
        <v>0.94</v>
      </c>
      <c r="L114" s="20">
        <v>0.5</v>
      </c>
      <c r="M114" s="20">
        <v>0.47</v>
      </c>
      <c r="N114" s="20">
        <v>0.03</v>
      </c>
      <c r="O114" s="71">
        <v>0.45</v>
      </c>
      <c r="P114" s="71">
        <v>0.45</v>
      </c>
      <c r="Q114" s="71">
        <v>0.45</v>
      </c>
      <c r="R114" s="71">
        <v>0.3</v>
      </c>
      <c r="S114" s="71">
        <v>0.3</v>
      </c>
      <c r="T114" s="71">
        <v>0.3</v>
      </c>
      <c r="U114" s="71">
        <v>0.1</v>
      </c>
      <c r="V114" s="71">
        <v>0.09</v>
      </c>
      <c r="W114" s="76">
        <v>0.01</v>
      </c>
      <c r="X114" s="76">
        <v>0.1</v>
      </c>
      <c r="Y114" s="76"/>
      <c r="Z114" s="76"/>
      <c r="AA114" s="76"/>
    </row>
    <row r="115" spans="1:27" ht="29.25" customHeight="1" thickBot="1">
      <c r="A115" s="45"/>
      <c r="B115" s="100" t="s">
        <v>118</v>
      </c>
      <c r="C115" s="20">
        <v>0.01</v>
      </c>
      <c r="D115" s="20">
        <v>0.05</v>
      </c>
      <c r="E115" s="20">
        <v>0.05</v>
      </c>
      <c r="F115" s="20">
        <v>0.07</v>
      </c>
      <c r="G115" s="20">
        <v>6.07</v>
      </c>
      <c r="H115" s="20">
        <v>0</v>
      </c>
      <c r="I115" s="20">
        <v>0.21</v>
      </c>
      <c r="J115" s="20">
        <v>0.21</v>
      </c>
      <c r="K115" s="20">
        <v>0.21</v>
      </c>
      <c r="L115" s="20">
        <v>0.21</v>
      </c>
      <c r="M115" s="20">
        <v>0.2</v>
      </c>
      <c r="N115" s="28">
        <v>0</v>
      </c>
      <c r="O115" s="71">
        <v>0.05</v>
      </c>
      <c r="P115" s="71">
        <v>0.05</v>
      </c>
      <c r="Q115" s="71">
        <v>0.05</v>
      </c>
      <c r="R115" s="71">
        <v>0.01</v>
      </c>
      <c r="S115" s="71">
        <v>0.01</v>
      </c>
      <c r="T115" s="71"/>
      <c r="U115" s="71">
        <v>0.01</v>
      </c>
      <c r="V115" s="71">
        <v>0.01</v>
      </c>
      <c r="W115" s="71"/>
      <c r="X115" s="71">
        <v>0.01</v>
      </c>
      <c r="Y115" s="71"/>
      <c r="Z115" s="71"/>
      <c r="AA115" s="71"/>
    </row>
    <row r="116" spans="1:27" ht="15" customHeight="1" thickBot="1">
      <c r="A116" s="45"/>
      <c r="B116" s="99" t="s">
        <v>166</v>
      </c>
      <c r="C116" s="20"/>
      <c r="D116" s="20">
        <v>10</v>
      </c>
      <c r="E116" s="20">
        <v>9.8</v>
      </c>
      <c r="F116" s="20">
        <v>10</v>
      </c>
      <c r="G116" s="20">
        <v>73.94</v>
      </c>
      <c r="H116" s="20">
        <v>35.58</v>
      </c>
      <c r="I116" s="20">
        <v>21</v>
      </c>
      <c r="J116" s="20">
        <v>20</v>
      </c>
      <c r="K116" s="20">
        <v>19.35</v>
      </c>
      <c r="L116" s="20">
        <v>10</v>
      </c>
      <c r="M116" s="20">
        <v>9.5</v>
      </c>
      <c r="N116" s="28">
        <v>8.26</v>
      </c>
      <c r="O116" s="71">
        <v>1</v>
      </c>
      <c r="P116" s="71">
        <v>1</v>
      </c>
      <c r="Q116" s="71">
        <v>0.97</v>
      </c>
      <c r="R116" s="71">
        <v>0.4</v>
      </c>
      <c r="S116" s="71">
        <v>0.4</v>
      </c>
      <c r="T116" s="71">
        <v>0.35</v>
      </c>
      <c r="U116" s="71">
        <v>0.2</v>
      </c>
      <c r="V116" s="71">
        <v>0.18</v>
      </c>
      <c r="W116" s="71">
        <v>0.15</v>
      </c>
      <c r="X116" s="71">
        <v>0.2</v>
      </c>
      <c r="Y116" s="71"/>
      <c r="Z116" s="71"/>
      <c r="AA116" s="71"/>
    </row>
    <row r="117" spans="1:27" ht="15.75" thickBot="1">
      <c r="A117" s="65">
        <v>2</v>
      </c>
      <c r="B117" s="100" t="s">
        <v>119</v>
      </c>
      <c r="C117" s="66"/>
      <c r="D117" s="20"/>
      <c r="E117" s="20"/>
      <c r="F117" s="20"/>
      <c r="G117" s="20">
        <v>7.25</v>
      </c>
      <c r="H117" s="20">
        <v>6.24</v>
      </c>
      <c r="I117" s="20">
        <v>5</v>
      </c>
      <c r="J117" s="20">
        <v>54.75</v>
      </c>
      <c r="K117" s="20">
        <v>53.94</v>
      </c>
      <c r="L117" s="20">
        <v>50.01</v>
      </c>
      <c r="M117" s="20">
        <v>47.51</v>
      </c>
      <c r="N117" s="20">
        <v>47.51</v>
      </c>
      <c r="O117" s="71">
        <v>0.01</v>
      </c>
      <c r="P117" s="71">
        <v>83.21</v>
      </c>
      <c r="Q117" s="71">
        <v>63.21</v>
      </c>
      <c r="R117" s="71">
        <v>0.01</v>
      </c>
      <c r="S117" s="71">
        <v>20.01</v>
      </c>
      <c r="T117" s="71">
        <v>20</v>
      </c>
      <c r="U117" s="71">
        <v>0.01</v>
      </c>
      <c r="V117" s="71">
        <v>0.01</v>
      </c>
      <c r="W117" s="71"/>
      <c r="X117" s="71">
        <v>0.01</v>
      </c>
      <c r="Y117" s="71">
        <v>0.01</v>
      </c>
      <c r="Z117" s="71"/>
      <c r="AA117" s="71">
        <v>0.01</v>
      </c>
    </row>
    <row r="118" spans="1:27" ht="15.75" customHeight="1" thickBot="1">
      <c r="A118" s="65"/>
      <c r="B118" s="102" t="s">
        <v>120</v>
      </c>
      <c r="C118" s="24">
        <f>SUM(C115:C117)</f>
        <v>0.01</v>
      </c>
      <c r="D118" s="24">
        <f>SUM(D115:D117)</f>
        <v>10.05</v>
      </c>
      <c r="E118" s="24">
        <f>SUM(E115:E117)</f>
        <v>9.850000000000001</v>
      </c>
      <c r="F118" s="24">
        <f>SUM(F115:F117)</f>
        <v>10.07</v>
      </c>
      <c r="G118" s="24">
        <f>SUM(G115:G117)</f>
        <v>87.25999999999999</v>
      </c>
      <c r="H118" s="24">
        <f>SUM(H113:H117)</f>
        <v>44.910000000000004</v>
      </c>
      <c r="I118" s="24">
        <v>33.21</v>
      </c>
      <c r="J118" s="24">
        <f>SUM(J113:J117)</f>
        <v>87.51</v>
      </c>
      <c r="K118" s="24">
        <f>K114+K115+K116+K117</f>
        <v>74.44</v>
      </c>
      <c r="L118" s="29">
        <f aca="true" t="shared" si="20" ref="L118:AA118">SUM(L113:L117)</f>
        <v>62.72</v>
      </c>
      <c r="M118" s="29">
        <f t="shared" si="20"/>
        <v>59.58</v>
      </c>
      <c r="N118" s="27">
        <f t="shared" si="20"/>
        <v>58.379999999999995</v>
      </c>
      <c r="O118" s="75">
        <f t="shared" si="20"/>
        <v>3.3099999999999996</v>
      </c>
      <c r="P118" s="75">
        <f t="shared" si="20"/>
        <v>86.50999999999999</v>
      </c>
      <c r="Q118" s="75">
        <f t="shared" si="20"/>
        <v>66.29</v>
      </c>
      <c r="R118" s="75">
        <f t="shared" si="20"/>
        <v>2.5199999999999996</v>
      </c>
      <c r="S118" s="75">
        <f t="shared" si="20"/>
        <v>22.520000000000003</v>
      </c>
      <c r="T118" s="73">
        <f t="shared" si="20"/>
        <v>21.62</v>
      </c>
      <c r="U118" s="75">
        <f t="shared" si="20"/>
        <v>2.32</v>
      </c>
      <c r="V118" s="75">
        <f t="shared" si="20"/>
        <v>2.09</v>
      </c>
      <c r="W118" s="75">
        <f t="shared" si="20"/>
        <v>1.89</v>
      </c>
      <c r="X118" s="73">
        <f t="shared" si="20"/>
        <v>2.32</v>
      </c>
      <c r="Y118" s="73">
        <f t="shared" si="20"/>
        <v>2.0799999999999996</v>
      </c>
      <c r="Z118" s="75">
        <f t="shared" si="20"/>
        <v>1.02</v>
      </c>
      <c r="AA118" s="73">
        <f t="shared" si="20"/>
        <v>1.62</v>
      </c>
    </row>
    <row r="119" spans="1:27" ht="15.75" customHeight="1" thickBot="1">
      <c r="A119" s="65"/>
      <c r="B119" s="103" t="s">
        <v>121</v>
      </c>
      <c r="C119" s="30">
        <f>SUM(C9+C11+C39+C45+C53+C62+C64+C78+C89+C101+C110+C118)</f>
        <v>337.99999999999994</v>
      </c>
      <c r="D119" s="30">
        <f>SUM(D9+D11+D39+D45+D53+D62+D64+D78+D89+D101+D110+D118)</f>
        <v>348</v>
      </c>
      <c r="E119" s="30">
        <f>SUM(E9+E11+E39+E45+E53+E62+E64+E78+E89+E101+E110+E118)</f>
        <v>350.03000000000003</v>
      </c>
      <c r="F119" s="30">
        <f aca="true" t="shared" si="21" ref="F119:AA119">SUM(F9+F11+F40+F45+F53+F62+F64+F78+F89+F101+F110+F118)</f>
        <v>368.61000000000007</v>
      </c>
      <c r="G119" s="30">
        <f t="shared" si="21"/>
        <v>441.99999999999994</v>
      </c>
      <c r="H119" s="30">
        <f t="shared" si="21"/>
        <v>383.04</v>
      </c>
      <c r="I119" s="30">
        <f t="shared" si="21"/>
        <v>423</v>
      </c>
      <c r="J119" s="30">
        <f t="shared" si="21"/>
        <v>507.99999999999994</v>
      </c>
      <c r="K119" s="30">
        <f t="shared" si="21"/>
        <v>521.55</v>
      </c>
      <c r="L119" s="30">
        <f t="shared" si="21"/>
        <v>576</v>
      </c>
      <c r="M119" s="30">
        <f t="shared" si="21"/>
        <v>624</v>
      </c>
      <c r="N119" s="30">
        <f t="shared" si="21"/>
        <v>604.5529999999999</v>
      </c>
      <c r="O119" s="73">
        <f t="shared" si="21"/>
        <v>503</v>
      </c>
      <c r="P119" s="73">
        <f t="shared" si="21"/>
        <v>586.2</v>
      </c>
      <c r="Q119" s="75">
        <f t="shared" si="21"/>
        <v>594.3499999999999</v>
      </c>
      <c r="R119" s="75">
        <f t="shared" si="21"/>
        <v>552.9999999999999</v>
      </c>
      <c r="S119" s="75">
        <f t="shared" si="21"/>
        <v>572.9999999999999</v>
      </c>
      <c r="T119" s="73">
        <f t="shared" si="21"/>
        <v>561.7900000000001</v>
      </c>
      <c r="U119" s="75">
        <f t="shared" si="21"/>
        <v>583</v>
      </c>
      <c r="V119" s="75">
        <f t="shared" si="21"/>
        <v>586.1500000000001</v>
      </c>
      <c r="W119" s="75">
        <f t="shared" si="21"/>
        <v>587.1500000000001</v>
      </c>
      <c r="X119" s="73">
        <f t="shared" si="21"/>
        <v>626.9999999999999</v>
      </c>
      <c r="Y119" s="73">
        <f t="shared" si="21"/>
        <v>624.8</v>
      </c>
      <c r="Z119" s="75">
        <v>611.6</v>
      </c>
      <c r="AA119" s="73">
        <f t="shared" si="21"/>
        <v>676</v>
      </c>
    </row>
    <row r="120" spans="1:27" ht="18.75" customHeight="1">
      <c r="A120" s="2"/>
      <c r="B120" s="109" t="s">
        <v>122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55"/>
      <c r="W120" s="56"/>
      <c r="X120" s="57"/>
      <c r="Y120" s="57"/>
      <c r="Z120" s="57"/>
      <c r="AA120" s="57"/>
    </row>
    <row r="121" spans="1:27" ht="15">
      <c r="A121" s="115"/>
      <c r="B121" s="115"/>
      <c r="C121" s="115"/>
      <c r="D121" s="2"/>
      <c r="E121" s="2"/>
      <c r="F121" s="2"/>
      <c r="G121" s="2"/>
      <c r="H121" s="2"/>
      <c r="I121" s="2"/>
      <c r="J121" s="2"/>
      <c r="K121" s="2"/>
      <c r="L121" s="57"/>
      <c r="M121" s="57"/>
      <c r="N121" s="48"/>
      <c r="O121" s="2"/>
      <c r="P121" s="2"/>
      <c r="Q121" s="2"/>
      <c r="R121" s="2"/>
      <c r="S121" s="2"/>
      <c r="T121" s="57"/>
      <c r="U121" s="2"/>
      <c r="V121" s="2"/>
      <c r="W121" s="56"/>
      <c r="X121" s="57"/>
      <c r="Y121" s="57"/>
      <c r="Z121" s="57"/>
      <c r="AA121" s="57"/>
    </row>
    <row r="122" spans="1:27" s="4" customFormat="1" ht="15">
      <c r="A122" s="115"/>
      <c r="B122" s="115"/>
      <c r="C122" s="115"/>
      <c r="D122" s="2"/>
      <c r="E122" s="2"/>
      <c r="F122" s="2"/>
      <c r="G122" s="2"/>
      <c r="H122" s="2"/>
      <c r="I122" s="2"/>
      <c r="J122" s="2"/>
      <c r="K122" s="2"/>
      <c r="L122" s="57"/>
      <c r="M122" s="57"/>
      <c r="N122" s="48"/>
      <c r="O122" s="2"/>
      <c r="P122" s="43"/>
      <c r="Q122" s="58"/>
      <c r="R122" s="43"/>
      <c r="S122" s="43"/>
      <c r="T122" s="49"/>
      <c r="U122" s="59"/>
      <c r="V122" s="59"/>
      <c r="W122" s="60"/>
      <c r="X122" s="49"/>
      <c r="Y122" s="49"/>
      <c r="Z122" s="49"/>
      <c r="AA122" s="49"/>
    </row>
    <row r="123" spans="1:27" s="4" customFormat="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57"/>
      <c r="M123" s="57"/>
      <c r="N123" s="48"/>
      <c r="O123" s="2"/>
      <c r="P123" s="43"/>
      <c r="Q123" s="43"/>
      <c r="R123" s="43"/>
      <c r="S123" s="43"/>
      <c r="T123" s="49"/>
      <c r="U123" s="43"/>
      <c r="V123" s="43"/>
      <c r="W123" s="60"/>
      <c r="X123" s="49"/>
      <c r="Y123" s="49"/>
      <c r="Z123" s="49"/>
      <c r="AA123" s="49"/>
    </row>
    <row r="124" spans="1:27" s="4" customFormat="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57"/>
      <c r="M124" s="57"/>
      <c r="N124" s="48"/>
      <c r="O124" s="2"/>
      <c r="P124" s="43"/>
      <c r="Q124" s="43"/>
      <c r="R124" s="43"/>
      <c r="S124" s="43"/>
      <c r="T124" s="49"/>
      <c r="U124" s="59"/>
      <c r="V124" s="59"/>
      <c r="W124" s="60"/>
      <c r="X124" s="69"/>
      <c r="Y124" s="49"/>
      <c r="Z124" s="49"/>
      <c r="AA124" s="49"/>
    </row>
    <row r="125" spans="1:27" s="7" customFormat="1" ht="15">
      <c r="A125" s="10"/>
      <c r="B125" s="10"/>
      <c r="C125" s="114"/>
      <c r="D125" s="114"/>
      <c r="E125" s="114"/>
      <c r="F125" s="11"/>
      <c r="G125" s="11"/>
      <c r="H125" s="11"/>
      <c r="I125" s="11"/>
      <c r="J125" s="43"/>
      <c r="K125" s="43"/>
      <c r="L125" s="49"/>
      <c r="M125" s="49">
        <v>503</v>
      </c>
      <c r="N125" s="53"/>
      <c r="O125" s="43"/>
      <c r="P125" s="44"/>
      <c r="Q125" s="51"/>
      <c r="R125" s="51"/>
      <c r="S125" s="51"/>
      <c r="T125" s="54"/>
      <c r="U125" s="44"/>
      <c r="V125" s="44"/>
      <c r="W125" s="61"/>
      <c r="X125" s="70"/>
      <c r="Y125" s="70"/>
      <c r="Z125" s="50"/>
      <c r="AA125" s="70"/>
    </row>
    <row r="126" spans="1:27" ht="18.75" customHeight="1">
      <c r="A126" s="5"/>
      <c r="B126" s="5"/>
      <c r="C126" s="106"/>
      <c r="D126" s="107"/>
      <c r="E126" s="107"/>
      <c r="F126" s="107"/>
      <c r="G126" s="107"/>
      <c r="H126" s="107"/>
      <c r="I126" s="107"/>
      <c r="J126" s="43"/>
      <c r="K126" s="43"/>
      <c r="L126" s="49"/>
      <c r="M126" s="62">
        <f>+M125-O119</f>
        <v>0</v>
      </c>
      <c r="N126" s="53"/>
      <c r="O126" s="43"/>
      <c r="P126" s="2"/>
      <c r="Q126" s="2"/>
      <c r="R126" s="2"/>
      <c r="S126" s="2"/>
      <c r="T126" s="57"/>
      <c r="U126" s="2"/>
      <c r="V126" s="2"/>
      <c r="W126" s="56"/>
      <c r="X126" s="57"/>
      <c r="Y126" s="57"/>
      <c r="Z126" s="57"/>
      <c r="AA126" s="57"/>
    </row>
    <row r="127" spans="1:27" ht="31.5" customHeight="1">
      <c r="A127" s="5"/>
      <c r="B127" s="6"/>
      <c r="C127" s="106"/>
      <c r="D127" s="107"/>
      <c r="E127" s="107"/>
      <c r="F127" s="107"/>
      <c r="G127" s="107"/>
      <c r="H127" s="107"/>
      <c r="I127" s="107"/>
      <c r="J127" s="43"/>
      <c r="K127" s="63"/>
      <c r="L127" s="49"/>
      <c r="M127" s="49"/>
      <c r="N127" s="53"/>
      <c r="O127" s="43"/>
      <c r="P127" s="2"/>
      <c r="Q127" s="2"/>
      <c r="R127" s="2"/>
      <c r="S127" s="2"/>
      <c r="T127" s="57"/>
      <c r="U127" s="2"/>
      <c r="V127" s="2"/>
      <c r="W127" s="56"/>
      <c r="X127" s="57"/>
      <c r="Y127" s="57"/>
      <c r="Z127" s="57"/>
      <c r="AA127" s="57"/>
    </row>
    <row r="128" spans="1:27" ht="31.5" customHeight="1">
      <c r="A128" s="9"/>
      <c r="B128" s="9"/>
      <c r="C128" s="9"/>
      <c r="D128" s="9"/>
      <c r="E128" s="9"/>
      <c r="F128" s="9"/>
      <c r="G128" s="9"/>
      <c r="H128" s="9"/>
      <c r="I128" s="9"/>
      <c r="J128" s="44"/>
      <c r="K128" s="44"/>
      <c r="L128" s="50"/>
      <c r="M128" s="50"/>
      <c r="N128" s="52"/>
      <c r="O128" s="44"/>
      <c r="P128" s="2"/>
      <c r="Q128" s="2"/>
      <c r="R128" s="2"/>
      <c r="S128" s="2"/>
      <c r="T128" s="57"/>
      <c r="U128" s="2"/>
      <c r="V128" s="2"/>
      <c r="W128" s="56"/>
      <c r="X128" s="57"/>
      <c r="Y128" s="57"/>
      <c r="Z128" s="57"/>
      <c r="AA128" s="57"/>
    </row>
    <row r="129" spans="1:27" ht="31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57"/>
      <c r="M129" s="57"/>
      <c r="N129" s="48"/>
      <c r="O129" s="2"/>
      <c r="P129" s="2"/>
      <c r="Q129" s="2"/>
      <c r="R129" s="2"/>
      <c r="S129" s="2"/>
      <c r="T129" s="64"/>
      <c r="U129" s="2"/>
      <c r="V129" s="2"/>
      <c r="W129" s="56"/>
      <c r="X129" s="57"/>
      <c r="Y129" s="57"/>
      <c r="Z129" s="57"/>
      <c r="AA129" s="57"/>
    </row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286" ht="14.25">
      <c r="D286" s="1" t="s">
        <v>8</v>
      </c>
    </row>
  </sheetData>
  <sheetProtection/>
  <mergeCells count="50">
    <mergeCell ref="Y6:Y7"/>
    <mergeCell ref="Z6:Z7"/>
    <mergeCell ref="AA6:AA7"/>
    <mergeCell ref="A4:AA4"/>
    <mergeCell ref="F5:H5"/>
    <mergeCell ref="X6:X7"/>
    <mergeCell ref="U6:U7"/>
    <mergeCell ref="Q6:Q7"/>
    <mergeCell ref="C5:E5"/>
    <mergeCell ref="L5:N5"/>
    <mergeCell ref="H6:H7"/>
    <mergeCell ref="W6:W7"/>
    <mergeCell ref="U5:W5"/>
    <mergeCell ref="X5:Z5"/>
    <mergeCell ref="R5:T5"/>
    <mergeCell ref="G126:G127"/>
    <mergeCell ref="V6:V7"/>
    <mergeCell ref="I5:K5"/>
    <mergeCell ref="S6:S7"/>
    <mergeCell ref="T6:T7"/>
    <mergeCell ref="G6:G7"/>
    <mergeCell ref="P6:P7"/>
    <mergeCell ref="R6:R7"/>
    <mergeCell ref="L6:L7"/>
    <mergeCell ref="A122:C122"/>
    <mergeCell ref="A5:A7"/>
    <mergeCell ref="C6:C7"/>
    <mergeCell ref="M6:M7"/>
    <mergeCell ref="O5:Q5"/>
    <mergeCell ref="N6:N7"/>
    <mergeCell ref="B5:B7"/>
    <mergeCell ref="H126:H127"/>
    <mergeCell ref="F126:F127"/>
    <mergeCell ref="O6:O7"/>
    <mergeCell ref="J6:J7"/>
    <mergeCell ref="E6:E7"/>
    <mergeCell ref="K6:K7"/>
    <mergeCell ref="C125:E125"/>
    <mergeCell ref="A121:C121"/>
    <mergeCell ref="F6:F7"/>
    <mergeCell ref="A1:AD1"/>
    <mergeCell ref="A2:AD2"/>
    <mergeCell ref="A3:AD3"/>
    <mergeCell ref="C126:C127"/>
    <mergeCell ref="D126:D127"/>
    <mergeCell ref="E126:E127"/>
    <mergeCell ref="I6:I7"/>
    <mergeCell ref="B120:U120"/>
    <mergeCell ref="I126:I127"/>
    <mergeCell ref="D6:D7"/>
  </mergeCells>
  <printOptions/>
  <pageMargins left="0.551181102362205" right="0" top="0.17" bottom="0.17" header="0.15748031496063" footer="0.196850393700787"/>
  <pageSetup firstPageNumber="612" useFirstPageNumber="1" horizontalDpi="600" verticalDpi="600" orientation="landscape" paperSize="9" scale="90" r:id="rId2"/>
  <headerFooter alignWithMargins="0">
    <oddFooter>&amp;C&amp;P</oddFooter>
  </headerFooter>
  <rowBreaks count="4" manualBreakCount="4">
    <brk id="32" max="26" man="1"/>
    <brk id="62" max="26" man="1"/>
    <brk id="90" max="26" man="1"/>
    <brk id="14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view="pageBreakPreview" zoomScale="115" zoomScaleNormal="75" zoomScaleSheetLayoutView="115" zoomScalePageLayoutView="0" workbookViewId="0" topLeftCell="A10">
      <selection activeCell="AC21" sqref="AC21"/>
    </sheetView>
  </sheetViews>
  <sheetFormatPr defaultColWidth="9.140625" defaultRowHeight="12.75"/>
  <cols>
    <col min="1" max="1" width="7.57421875" style="12" customWidth="1"/>
    <col min="2" max="2" width="37.28125" style="3" customWidth="1"/>
    <col min="3" max="5" width="10.8515625" style="1" hidden="1" customWidth="1"/>
    <col min="6" max="6" width="10.28125" style="1" hidden="1" customWidth="1"/>
    <col min="7" max="7" width="9.8515625" style="1" hidden="1" customWidth="1"/>
    <col min="8" max="8" width="1.28515625" style="1" hidden="1" customWidth="1"/>
    <col min="9" max="9" width="11.421875" style="1" hidden="1" customWidth="1"/>
    <col min="10" max="10" width="11.57421875" style="1" hidden="1" customWidth="1"/>
    <col min="11" max="13" width="10.140625" style="1" hidden="1" customWidth="1"/>
    <col min="14" max="14" width="0" style="1" hidden="1" customWidth="1"/>
    <col min="15" max="15" width="10.57421875" style="1" hidden="1" customWidth="1"/>
    <col min="16" max="16" width="10.421875" style="1" hidden="1" customWidth="1"/>
    <col min="17" max="17" width="11.00390625" style="1" hidden="1" customWidth="1"/>
    <col min="18" max="18" width="9.421875" style="1" hidden="1" customWidth="1"/>
    <col min="19" max="20" width="0" style="1" hidden="1" customWidth="1"/>
    <col min="21" max="23" width="9.140625" style="1" customWidth="1"/>
    <col min="24" max="24" width="9.421875" style="1" customWidth="1"/>
    <col min="25" max="29" width="9.140625" style="1" customWidth="1"/>
    <col min="30" max="30" width="11.00390625" style="1" customWidth="1"/>
    <col min="31" max="16384" width="9.140625" style="1" customWidth="1"/>
  </cols>
  <sheetData>
    <row r="1" spans="1:30" ht="27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27">
      <c r="A2" s="104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s="4" customFormat="1" ht="18.75" customHeight="1">
      <c r="A3" s="105" t="s">
        <v>161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s="4" customFormat="1" ht="15" customHeight="1">
      <c r="A4" s="141" t="s">
        <v>59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7" customFormat="1" ht="27" customHeight="1">
      <c r="A5" s="110" t="s">
        <v>56</v>
      </c>
      <c r="B5" s="110" t="s">
        <v>63</v>
      </c>
      <c r="C5" s="139" t="s">
        <v>0</v>
      </c>
      <c r="D5" s="139"/>
      <c r="E5" s="139"/>
      <c r="F5" s="139" t="s">
        <v>4</v>
      </c>
      <c r="G5" s="139"/>
      <c r="H5" s="139"/>
      <c r="I5" s="139" t="s">
        <v>6</v>
      </c>
      <c r="J5" s="139"/>
      <c r="K5" s="139"/>
      <c r="L5" s="140" t="s">
        <v>9</v>
      </c>
      <c r="M5" s="140"/>
      <c r="N5" s="140"/>
      <c r="O5" s="137" t="s">
        <v>10</v>
      </c>
      <c r="P5" s="137"/>
      <c r="Q5" s="137"/>
      <c r="R5" s="137" t="s">
        <v>15</v>
      </c>
      <c r="S5" s="137"/>
      <c r="T5" s="137"/>
      <c r="U5" s="136" t="s">
        <v>16</v>
      </c>
      <c r="V5" s="137"/>
      <c r="W5" s="137"/>
      <c r="X5" s="136" t="s">
        <v>21</v>
      </c>
      <c r="Y5" s="136"/>
      <c r="Z5" s="136"/>
      <c r="AA5" s="136" t="s">
        <v>22</v>
      </c>
      <c r="AB5" s="136"/>
      <c r="AC5" s="136"/>
      <c r="AD5" s="46" t="s">
        <v>23</v>
      </c>
    </row>
    <row r="6" spans="1:30" s="7" customFormat="1" ht="27" customHeight="1">
      <c r="A6" s="111"/>
      <c r="B6" s="111"/>
      <c r="C6" s="108" t="s">
        <v>1</v>
      </c>
      <c r="D6" s="108" t="s">
        <v>2</v>
      </c>
      <c r="E6" s="108" t="s">
        <v>3</v>
      </c>
      <c r="F6" s="119" t="s">
        <v>1</v>
      </c>
      <c r="G6" s="119" t="s">
        <v>2</v>
      </c>
      <c r="H6" s="119" t="s">
        <v>11</v>
      </c>
      <c r="I6" s="119" t="s">
        <v>1</v>
      </c>
      <c r="J6" s="119" t="s">
        <v>2</v>
      </c>
      <c r="K6" s="119" t="s">
        <v>12</v>
      </c>
      <c r="L6" s="140" t="s">
        <v>7</v>
      </c>
      <c r="M6" s="140" t="s">
        <v>2</v>
      </c>
      <c r="N6" s="140" t="s">
        <v>14</v>
      </c>
      <c r="O6" s="111" t="s">
        <v>7</v>
      </c>
      <c r="P6" s="120" t="s">
        <v>2</v>
      </c>
      <c r="Q6" s="112" t="s">
        <v>17</v>
      </c>
      <c r="R6" s="111" t="s">
        <v>7</v>
      </c>
      <c r="S6" s="120" t="s">
        <v>2</v>
      </c>
      <c r="T6" s="112" t="s">
        <v>20</v>
      </c>
      <c r="U6" s="116" t="s">
        <v>51</v>
      </c>
      <c r="V6" s="122" t="s">
        <v>52</v>
      </c>
      <c r="W6" s="122" t="s">
        <v>53</v>
      </c>
      <c r="X6" s="122" t="s">
        <v>51</v>
      </c>
      <c r="Y6" s="122" t="s">
        <v>52</v>
      </c>
      <c r="Z6" s="122" t="s">
        <v>54</v>
      </c>
      <c r="AA6" s="122" t="s">
        <v>51</v>
      </c>
      <c r="AB6" s="122" t="s">
        <v>52</v>
      </c>
      <c r="AC6" s="122" t="s">
        <v>55</v>
      </c>
      <c r="AD6" s="122" t="s">
        <v>51</v>
      </c>
    </row>
    <row r="7" spans="1:30" s="7" customFormat="1" ht="13.5" customHeight="1" thickBot="1">
      <c r="A7" s="111"/>
      <c r="B7" s="111"/>
      <c r="C7" s="108"/>
      <c r="D7" s="108"/>
      <c r="E7" s="108"/>
      <c r="F7" s="119"/>
      <c r="G7" s="119"/>
      <c r="H7" s="119"/>
      <c r="I7" s="119"/>
      <c r="J7" s="119"/>
      <c r="K7" s="119"/>
      <c r="L7" s="140"/>
      <c r="M7" s="140"/>
      <c r="N7" s="140"/>
      <c r="O7" s="138"/>
      <c r="P7" s="120"/>
      <c r="Q7" s="120"/>
      <c r="R7" s="138"/>
      <c r="S7" s="120"/>
      <c r="T7" s="120"/>
      <c r="U7" s="117"/>
      <c r="V7" s="123"/>
      <c r="W7" s="123"/>
      <c r="X7" s="123"/>
      <c r="Y7" s="123"/>
      <c r="Z7" s="123"/>
      <c r="AA7" s="123"/>
      <c r="AB7" s="123"/>
      <c r="AC7" s="123"/>
      <c r="AD7" s="123"/>
    </row>
    <row r="8" spans="1:30" s="7" customFormat="1" ht="17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3</v>
      </c>
      <c r="G8" s="8">
        <v>4</v>
      </c>
      <c r="H8" s="8">
        <v>5</v>
      </c>
      <c r="I8" s="8">
        <v>3</v>
      </c>
      <c r="J8" s="8">
        <v>4</v>
      </c>
      <c r="K8" s="8">
        <v>5</v>
      </c>
      <c r="L8" s="8">
        <v>3</v>
      </c>
      <c r="M8" s="8">
        <v>4</v>
      </c>
      <c r="N8" s="8">
        <v>5</v>
      </c>
      <c r="O8" s="8">
        <v>3</v>
      </c>
      <c r="P8" s="8">
        <v>4</v>
      </c>
      <c r="Q8" s="8">
        <v>5</v>
      </c>
      <c r="R8" s="8">
        <v>3</v>
      </c>
      <c r="S8" s="8">
        <v>4</v>
      </c>
      <c r="T8" s="8">
        <v>5</v>
      </c>
      <c r="U8" s="8">
        <v>3</v>
      </c>
      <c r="V8" s="8">
        <v>4</v>
      </c>
      <c r="W8" s="8">
        <v>5</v>
      </c>
      <c r="X8" s="8">
        <v>6</v>
      </c>
      <c r="Y8" s="8">
        <v>7</v>
      </c>
      <c r="Z8" s="8">
        <v>8</v>
      </c>
      <c r="AA8" s="8">
        <v>9</v>
      </c>
      <c r="AB8" s="8">
        <v>10</v>
      </c>
      <c r="AC8" s="8">
        <v>11</v>
      </c>
      <c r="AD8" s="8">
        <v>12</v>
      </c>
    </row>
    <row r="9" spans="1:30" s="7" customFormat="1" ht="20.25" customHeight="1" thickBot="1">
      <c r="A9" s="68">
        <v>1</v>
      </c>
      <c r="B9" s="83" t="s">
        <v>38</v>
      </c>
      <c r="C9" s="14" t="e">
        <f>'N0n-plan'!#REF!</f>
        <v>#REF!</v>
      </c>
      <c r="D9" s="14" t="e">
        <f>'N0n-plan'!#REF!</f>
        <v>#REF!</v>
      </c>
      <c r="E9" s="14" t="e">
        <f>'N0n-plan'!#REF!</f>
        <v>#REF!</v>
      </c>
      <c r="F9" s="14">
        <f>'N0n-plan'!C9</f>
        <v>177</v>
      </c>
      <c r="G9" s="14">
        <f>'N0n-plan'!D9</f>
        <v>173.5</v>
      </c>
      <c r="H9" s="14">
        <f>'N0n-plan'!E9</f>
        <v>171.68</v>
      </c>
      <c r="I9" s="14">
        <f>'N0n-plan'!F9</f>
        <v>185.5</v>
      </c>
      <c r="J9" s="14">
        <f>'N0n-plan'!G9</f>
        <v>185.5</v>
      </c>
      <c r="K9" s="14">
        <f>'N0n-plan'!H9</f>
        <v>185.87</v>
      </c>
      <c r="L9" s="18">
        <f>'N0n-plan'!I9</f>
        <v>201</v>
      </c>
      <c r="M9" s="18">
        <f>'N0n-plan'!J9</f>
        <v>223.3</v>
      </c>
      <c r="N9" s="18">
        <f>'N0n-plan'!K9</f>
        <v>232.89</v>
      </c>
      <c r="O9" s="14">
        <f>'N0n-plan'!L9</f>
        <v>268.7</v>
      </c>
      <c r="P9" s="14">
        <f>'N0n-plan'!M9</f>
        <v>299.21</v>
      </c>
      <c r="Q9" s="14">
        <f>'N0n-plan'!N9</f>
        <v>286.39</v>
      </c>
      <c r="R9" s="35">
        <f>'N0n-plan'!O9</f>
        <v>260</v>
      </c>
      <c r="S9" s="35">
        <f>'N0n-plan'!P9</f>
        <v>260</v>
      </c>
      <c r="T9" s="35">
        <f>'N0n-plan'!$Q$9</f>
        <v>267.71</v>
      </c>
      <c r="U9" s="35">
        <f>'N0n-plan'!R9</f>
        <v>287</v>
      </c>
      <c r="V9" s="35">
        <f>'N0n-plan'!S9</f>
        <v>286</v>
      </c>
      <c r="W9" s="35">
        <f>'N0n-plan'!T9</f>
        <v>275.26</v>
      </c>
      <c r="X9" s="35">
        <f>'N0n-plan'!U9</f>
        <v>297.5</v>
      </c>
      <c r="Y9" s="39">
        <f>'N0n-plan'!V9</f>
        <v>296.1</v>
      </c>
      <c r="Z9" s="39">
        <f>'N0n-plan'!W9</f>
        <v>289.36</v>
      </c>
      <c r="AA9" s="39">
        <f>'N0n-plan'!$X$9</f>
        <v>312</v>
      </c>
      <c r="AB9" s="16">
        <f>'N0n-plan'!Y9</f>
        <v>308.78</v>
      </c>
      <c r="AC9" s="16">
        <f>'N0n-plan'!Z9</f>
        <v>299.41</v>
      </c>
      <c r="AD9" s="16">
        <f>'N0n-plan'!AA9</f>
        <v>328.08</v>
      </c>
    </row>
    <row r="10" spans="1:30" s="7" customFormat="1" ht="20.25" customHeight="1" thickBot="1">
      <c r="A10" s="68">
        <v>2</v>
      </c>
      <c r="B10" s="83" t="s">
        <v>39</v>
      </c>
      <c r="C10" s="14" t="e">
        <f>'N0n-plan'!#REF!</f>
        <v>#REF!</v>
      </c>
      <c r="D10" s="14" t="e">
        <f>'N0n-plan'!#REF!</f>
        <v>#REF!</v>
      </c>
      <c r="E10" s="14" t="e">
        <f>'N0n-plan'!#REF!</f>
        <v>#REF!</v>
      </c>
      <c r="F10" s="14">
        <f>'N0n-plan'!C11</f>
        <v>10.6</v>
      </c>
      <c r="G10" s="14">
        <f>'N0n-plan'!D11</f>
        <v>10.6</v>
      </c>
      <c r="H10" s="14">
        <f>'N0n-plan'!E11</f>
        <v>8.84</v>
      </c>
      <c r="I10" s="14">
        <f>'N0n-plan'!F11</f>
        <v>11.7</v>
      </c>
      <c r="J10" s="14">
        <f>'N0n-plan'!G11</f>
        <v>11.7</v>
      </c>
      <c r="K10" s="14">
        <f>'N0n-plan'!H11</f>
        <v>9.53</v>
      </c>
      <c r="L10" s="18">
        <f>'N0n-plan'!I11</f>
        <v>12.2</v>
      </c>
      <c r="M10" s="18">
        <f>'N0n-plan'!J11</f>
        <v>14.4</v>
      </c>
      <c r="N10" s="18">
        <f>'N0n-plan'!K11</f>
        <v>14.08</v>
      </c>
      <c r="O10" s="14">
        <f>'N0n-plan'!L11</f>
        <v>17</v>
      </c>
      <c r="P10" s="14">
        <f>'N0n-plan'!M11</f>
        <v>16.75</v>
      </c>
      <c r="Q10" s="14">
        <f>'N0n-plan'!N11</f>
        <v>16.59</v>
      </c>
      <c r="R10" s="35">
        <f>'N0n-plan'!O11</f>
        <v>15</v>
      </c>
      <c r="S10" s="35">
        <f>'N0n-plan'!P11</f>
        <v>15</v>
      </c>
      <c r="T10" s="35">
        <f>'N0n-plan'!$Q$11</f>
        <v>17.32</v>
      </c>
      <c r="U10" s="35">
        <f>'N0n-plan'!R11</f>
        <v>17</v>
      </c>
      <c r="V10" s="35">
        <f>'N0n-plan'!S11</f>
        <v>20.5</v>
      </c>
      <c r="W10" s="35">
        <f>'N0n-plan'!T11</f>
        <v>19.91</v>
      </c>
      <c r="X10" s="35">
        <f>'N0n-plan'!U11</f>
        <v>21</v>
      </c>
      <c r="Y10" s="39">
        <f>'N0n-plan'!V11</f>
        <v>21.2</v>
      </c>
      <c r="Z10" s="39">
        <f>'N0n-plan'!W11</f>
        <v>21.11</v>
      </c>
      <c r="AA10" s="39">
        <f>'N0n-plan'!$X$11</f>
        <v>23.55</v>
      </c>
      <c r="AB10" s="16">
        <f>'N0n-plan'!Y11</f>
        <v>24.42</v>
      </c>
      <c r="AC10" s="16">
        <f>'N0n-plan'!Z11</f>
        <v>22.75</v>
      </c>
      <c r="AD10" s="16">
        <f>'N0n-plan'!AA11</f>
        <v>26.7</v>
      </c>
    </row>
    <row r="11" spans="1:30" s="7" customFormat="1" ht="20.25" customHeight="1" thickBot="1">
      <c r="A11" s="68">
        <v>3</v>
      </c>
      <c r="B11" s="83" t="s">
        <v>40</v>
      </c>
      <c r="C11" s="14" t="e">
        <f>'N0n-plan'!#REF!</f>
        <v>#REF!</v>
      </c>
      <c r="D11" s="14" t="e">
        <f>'N0n-plan'!#REF!</f>
        <v>#REF!</v>
      </c>
      <c r="E11" s="14" t="e">
        <f>'N0n-plan'!#REF!</f>
        <v>#REF!</v>
      </c>
      <c r="F11" s="14">
        <f>'N0n-plan'!C39</f>
        <v>29.449999999999996</v>
      </c>
      <c r="G11" s="14">
        <f>'N0n-plan'!D39</f>
        <v>28.869999999999997</v>
      </c>
      <c r="H11" s="14">
        <f>'N0n-plan'!E39</f>
        <v>27.35</v>
      </c>
      <c r="I11" s="14">
        <f>'N0n-plan'!F40</f>
        <v>31.830000000000002</v>
      </c>
      <c r="J11" s="14">
        <f>'N0n-plan'!G40</f>
        <v>31.979999999999997</v>
      </c>
      <c r="K11" s="14">
        <f>'N0n-plan'!H40</f>
        <v>27.789999999999996</v>
      </c>
      <c r="L11" s="18">
        <f>'N0n-plan'!I40</f>
        <v>35.019999999999996</v>
      </c>
      <c r="M11" s="18">
        <f>'N0n-plan'!J40</f>
        <v>34.28</v>
      </c>
      <c r="N11" s="18">
        <f>'N0n-plan'!K40</f>
        <v>42.45</v>
      </c>
      <c r="O11" s="14">
        <f>'N0n-plan'!L40</f>
        <v>45.05</v>
      </c>
      <c r="P11" s="14">
        <f>'N0n-plan'!M40</f>
        <v>48.18</v>
      </c>
      <c r="Q11" s="14">
        <f>'N0n-plan'!N40</f>
        <v>42.739999999999995</v>
      </c>
      <c r="R11" s="35">
        <f>'N0n-plan'!O40</f>
        <v>44.22</v>
      </c>
      <c r="S11" s="35">
        <f>'N0n-plan'!P40</f>
        <v>44.2</v>
      </c>
      <c r="T11" s="35">
        <f>'N0n-plan'!$Q$40</f>
        <v>42.94</v>
      </c>
      <c r="U11" s="35">
        <f>'N0n-plan'!R40</f>
        <v>48.769999999999996</v>
      </c>
      <c r="V11" s="35">
        <f>'N0n-plan'!S40</f>
        <v>48.269999999999996</v>
      </c>
      <c r="W11" s="35">
        <f>'N0n-plan'!T40</f>
        <v>49.33</v>
      </c>
      <c r="X11" s="35">
        <f>'N0n-plan'!U40</f>
        <v>53.57000000000001</v>
      </c>
      <c r="Y11" s="39">
        <f>'N0n-plan'!V40</f>
        <v>54.43</v>
      </c>
      <c r="Z11" s="39">
        <f>'N0n-plan'!W40</f>
        <v>50.24999999999999</v>
      </c>
      <c r="AA11" s="39">
        <f>'N0n-plan'!$X$40</f>
        <v>58.50000000000001</v>
      </c>
      <c r="AB11" s="16">
        <f>'N0n-plan'!Y40</f>
        <v>58.53</v>
      </c>
      <c r="AC11" s="16">
        <f>'N0n-plan'!Z40</f>
        <v>58.46</v>
      </c>
      <c r="AD11" s="16">
        <f>'N0n-plan'!AA40</f>
        <v>60.510000000000005</v>
      </c>
    </row>
    <row r="12" spans="1:30" s="7" customFormat="1" ht="21.75" customHeight="1" thickBot="1">
      <c r="A12" s="68">
        <v>4</v>
      </c>
      <c r="B12" s="83" t="s">
        <v>41</v>
      </c>
      <c r="C12" s="14" t="e">
        <f>'N0n-plan'!#REF!</f>
        <v>#REF!</v>
      </c>
      <c r="D12" s="14" t="e">
        <f>'N0n-plan'!#REF!</f>
        <v>#REF!</v>
      </c>
      <c r="E12" s="14" t="e">
        <f>'N0n-plan'!#REF!</f>
        <v>#REF!</v>
      </c>
      <c r="F12" s="14">
        <f>'N0n-plan'!C45</f>
        <v>12.26</v>
      </c>
      <c r="G12" s="14">
        <f>'N0n-plan'!D45</f>
        <v>12.2</v>
      </c>
      <c r="H12" s="14">
        <f>'N0n-plan'!E45</f>
        <v>12.14</v>
      </c>
      <c r="I12" s="14">
        <f>'N0n-plan'!F45</f>
        <v>13.1</v>
      </c>
      <c r="J12" s="14">
        <f>'N0n-plan'!G45</f>
        <v>13.2</v>
      </c>
      <c r="K12" s="14">
        <f>'N0n-plan'!H45</f>
        <v>12.72</v>
      </c>
      <c r="L12" s="18">
        <f>'N0n-plan'!I45</f>
        <v>13.7</v>
      </c>
      <c r="M12" s="18">
        <f>'N0n-plan'!J45</f>
        <v>16.9</v>
      </c>
      <c r="N12" s="18">
        <f>'N0n-plan'!K45</f>
        <v>17.56</v>
      </c>
      <c r="O12" s="14">
        <f>'N0n-plan'!L45</f>
        <v>19</v>
      </c>
      <c r="P12" s="14">
        <f>'N0n-plan'!M45</f>
        <v>21.6</v>
      </c>
      <c r="Q12" s="14">
        <f>'N0n-plan'!N45</f>
        <v>21.01</v>
      </c>
      <c r="R12" s="35">
        <f>'N0n-plan'!O45</f>
        <v>19.15</v>
      </c>
      <c r="S12" s="35">
        <f>'N0n-plan'!P45</f>
        <v>19.15</v>
      </c>
      <c r="T12" s="35">
        <f>'N0n-plan'!$Q$45</f>
        <v>20.16</v>
      </c>
      <c r="U12" s="35">
        <f>'N0n-plan'!R45</f>
        <v>20.950000000000003</v>
      </c>
      <c r="V12" s="35">
        <f>'N0n-plan'!S45</f>
        <v>20.950000000000003</v>
      </c>
      <c r="W12" s="35">
        <f>'N0n-plan'!T45</f>
        <v>20.43</v>
      </c>
      <c r="X12" s="35">
        <f>'N0n-plan'!U45</f>
        <v>21.8</v>
      </c>
      <c r="Y12" s="39">
        <f>'N0n-plan'!V45</f>
        <v>21.43</v>
      </c>
      <c r="Z12" s="39">
        <f>'N0n-plan'!W45</f>
        <v>21.75</v>
      </c>
      <c r="AA12" s="39">
        <f>'N0n-plan'!$X$45</f>
        <v>23.24</v>
      </c>
      <c r="AB12" s="16">
        <f>'N0n-plan'!Y45</f>
        <v>21.21</v>
      </c>
      <c r="AC12" s="16">
        <f>'N0n-plan'!Z45</f>
        <v>21.12</v>
      </c>
      <c r="AD12" s="16">
        <f>'N0n-plan'!AA45</f>
        <v>23.23</v>
      </c>
    </row>
    <row r="13" spans="1:30" s="7" customFormat="1" ht="19.5" customHeight="1" thickBot="1">
      <c r="A13" s="68">
        <v>5</v>
      </c>
      <c r="B13" s="83" t="s">
        <v>42</v>
      </c>
      <c r="C13" s="14" t="e">
        <f>'N0n-plan'!#REF!</f>
        <v>#REF!</v>
      </c>
      <c r="D13" s="14" t="e">
        <f>'N0n-plan'!#REF!</f>
        <v>#REF!</v>
      </c>
      <c r="E13" s="14" t="e">
        <f>'N0n-plan'!#REF!</f>
        <v>#REF!</v>
      </c>
      <c r="F13" s="14">
        <f>'N0n-plan'!C53</f>
        <v>18.61</v>
      </c>
      <c r="G13" s="14">
        <f>'N0n-plan'!D53</f>
        <v>18.349999999999998</v>
      </c>
      <c r="H13" s="14">
        <f>'N0n-plan'!E53</f>
        <v>17.04</v>
      </c>
      <c r="I13" s="14">
        <f>'N0n-plan'!F53</f>
        <v>19.990000000000002</v>
      </c>
      <c r="J13" s="14">
        <f>'N0n-plan'!G53</f>
        <v>19.179999999999996</v>
      </c>
      <c r="K13" s="14">
        <f>'N0n-plan'!H53</f>
        <v>17.71</v>
      </c>
      <c r="L13" s="18">
        <f>'N0n-plan'!I53</f>
        <v>21.05</v>
      </c>
      <c r="M13" s="18">
        <f>'N0n-plan'!J53</f>
        <v>23.33</v>
      </c>
      <c r="N13" s="18">
        <f>'N0n-plan'!K53</f>
        <v>24.259999999999998</v>
      </c>
      <c r="O13" s="14">
        <f>'N0n-plan'!L53</f>
        <v>27.03</v>
      </c>
      <c r="P13" s="14">
        <f>'N0n-plan'!M53</f>
        <v>28.36</v>
      </c>
      <c r="Q13" s="14">
        <f>'N0n-plan'!N53</f>
        <v>27.94</v>
      </c>
      <c r="R13" s="35">
        <f>'N0n-plan'!O53</f>
        <v>25.4</v>
      </c>
      <c r="S13" s="35">
        <f>'N0n-plan'!P53</f>
        <v>25.29</v>
      </c>
      <c r="T13" s="35">
        <f>'N0n-plan'!$Q$53</f>
        <v>26.869999999999997</v>
      </c>
      <c r="U13" s="35">
        <f>'N0n-plan'!R53</f>
        <v>27.85</v>
      </c>
      <c r="V13" s="35">
        <f>'N0n-plan'!S53</f>
        <v>28.65</v>
      </c>
      <c r="W13" s="35">
        <f>'N0n-plan'!T53</f>
        <v>28.919999999999998</v>
      </c>
      <c r="X13" s="35">
        <f>'N0n-plan'!U53</f>
        <v>29.95</v>
      </c>
      <c r="Y13" s="39">
        <f>'N0n-plan'!V53</f>
        <v>30.429999999999996</v>
      </c>
      <c r="Z13" s="39">
        <f>'N0n-plan'!W53</f>
        <v>35.38999999999999</v>
      </c>
      <c r="AA13" s="39">
        <f>'N0n-plan'!$X$53</f>
        <v>32.89</v>
      </c>
      <c r="AB13" s="16">
        <f>'N0n-plan'!Y53</f>
        <v>31.71</v>
      </c>
      <c r="AC13" s="16">
        <f>'N0n-plan'!Z53</f>
        <v>31.629999999999995</v>
      </c>
      <c r="AD13" s="16">
        <f>'N0n-plan'!AA53</f>
        <v>37.690000000000005</v>
      </c>
    </row>
    <row r="14" spans="1:30" s="7" customFormat="1" ht="19.5" customHeight="1" thickBot="1">
      <c r="A14" s="68">
        <v>6</v>
      </c>
      <c r="B14" s="83" t="s">
        <v>43</v>
      </c>
      <c r="C14" s="14" t="e">
        <f>'N0n-plan'!#REF!</f>
        <v>#REF!</v>
      </c>
      <c r="D14" s="14" t="e">
        <f>'N0n-plan'!#REF!</f>
        <v>#REF!</v>
      </c>
      <c r="E14" s="14" t="e">
        <f>'N0n-plan'!#REF!</f>
        <v>#REF!</v>
      </c>
      <c r="F14" s="14">
        <f>'N0n-plan'!C62</f>
        <v>7.340000000000001</v>
      </c>
      <c r="G14" s="14">
        <f>'N0n-plan'!D62</f>
        <v>7.340000000000001</v>
      </c>
      <c r="H14" s="14">
        <f>'N0n-plan'!E62</f>
        <v>7.340000000000001</v>
      </c>
      <c r="I14" s="14">
        <f>'N0n-plan'!F62</f>
        <v>8.3</v>
      </c>
      <c r="J14" s="14">
        <f>'N0n-plan'!G62</f>
        <v>8.12</v>
      </c>
      <c r="K14" s="14">
        <f>'N0n-plan'!H62</f>
        <v>8.12</v>
      </c>
      <c r="L14" s="18">
        <f>'N0n-plan'!I62</f>
        <v>9.28</v>
      </c>
      <c r="M14" s="18">
        <f>'N0n-plan'!J62</f>
        <v>9.15</v>
      </c>
      <c r="N14" s="18">
        <f>'N0n-plan'!K62</f>
        <v>11.22</v>
      </c>
      <c r="O14" s="14">
        <f>'N0n-plan'!L62</f>
        <v>11.67</v>
      </c>
      <c r="P14" s="14">
        <f>'N0n-plan'!M62</f>
        <v>11.450000000000001</v>
      </c>
      <c r="Q14" s="14">
        <f>'N0n-plan'!N62</f>
        <v>15.01</v>
      </c>
      <c r="R14" s="35">
        <f>'N0n-plan'!O62</f>
        <v>11.520000000000001</v>
      </c>
      <c r="S14" s="35">
        <f>'N0n-plan'!P62</f>
        <v>12.25</v>
      </c>
      <c r="T14" s="35">
        <f>'N0n-plan'!$Q$62</f>
        <v>14.99</v>
      </c>
      <c r="U14" s="35">
        <f>'N0n-plan'!R62</f>
        <v>13.219999999999999</v>
      </c>
      <c r="V14" s="35">
        <f>'N0n-plan'!S62</f>
        <v>13.219999999999999</v>
      </c>
      <c r="W14" s="35">
        <f>'N0n-plan'!T62</f>
        <v>16.16</v>
      </c>
      <c r="X14" s="35">
        <f>'N0n-plan'!U62</f>
        <v>16</v>
      </c>
      <c r="Y14" s="39">
        <f>'N0n-plan'!V62</f>
        <v>17.49</v>
      </c>
      <c r="Z14" s="39">
        <f>'N0n-plan'!W62</f>
        <v>19</v>
      </c>
      <c r="AA14" s="39">
        <f>'N0n-plan'!$X$62</f>
        <v>19.15</v>
      </c>
      <c r="AB14" s="16">
        <f>'N0n-plan'!Y62</f>
        <v>21.409999999999997</v>
      </c>
      <c r="AC14" s="16">
        <f>'N0n-plan'!Z62</f>
        <v>22.25</v>
      </c>
      <c r="AD14" s="16">
        <f>'N0n-plan'!AA62</f>
        <v>24.739999999999995</v>
      </c>
    </row>
    <row r="15" spans="1:30" s="7" customFormat="1" ht="19.5" customHeight="1" thickBot="1">
      <c r="A15" s="68">
        <v>7</v>
      </c>
      <c r="B15" s="83" t="s">
        <v>44</v>
      </c>
      <c r="C15" s="14" t="e">
        <f>'N0n-plan'!#REF!</f>
        <v>#REF!</v>
      </c>
      <c r="D15" s="14" t="e">
        <f>'N0n-plan'!#REF!</f>
        <v>#REF!</v>
      </c>
      <c r="E15" s="14" t="e">
        <f>'N0n-plan'!#REF!</f>
        <v>#REF!</v>
      </c>
      <c r="F15" s="14">
        <f>'N0n-plan'!C64</f>
        <v>0</v>
      </c>
      <c r="G15" s="14">
        <f>'N0n-plan'!D64</f>
        <v>0</v>
      </c>
      <c r="H15" s="14">
        <f>'N0n-plan'!E64</f>
        <v>0</v>
      </c>
      <c r="I15" s="14">
        <f>'N0n-plan'!F64</f>
        <v>0</v>
      </c>
      <c r="J15" s="14">
        <f>'N0n-plan'!G64</f>
        <v>0</v>
      </c>
      <c r="K15" s="14">
        <f>'N0n-plan'!H64</f>
        <v>0</v>
      </c>
      <c r="L15" s="18">
        <f>'N0n-plan'!I64</f>
        <v>0</v>
      </c>
      <c r="M15" s="18">
        <f>'N0n-plan'!J64</f>
        <v>0</v>
      </c>
      <c r="N15" s="18">
        <f>'N0n-plan'!K64</f>
        <v>0</v>
      </c>
      <c r="O15" s="14">
        <f>'N0n-plan'!L64</f>
        <v>0</v>
      </c>
      <c r="P15" s="14">
        <f>'N0n-plan'!M64</f>
        <v>0</v>
      </c>
      <c r="Q15" s="14">
        <f>'N0n-plan'!N64</f>
        <v>0</v>
      </c>
      <c r="R15" s="35">
        <f>'N0n-plan'!O64</f>
        <v>0</v>
      </c>
      <c r="S15" s="35">
        <f>'N0n-plan'!P64</f>
        <v>0</v>
      </c>
      <c r="T15" s="35">
        <f>'N0n-plan'!$Q$64</f>
        <v>0</v>
      </c>
      <c r="U15" s="35">
        <f>'N0n-plan'!R64</f>
        <v>0</v>
      </c>
      <c r="V15" s="35">
        <f>'N0n-plan'!S64</f>
        <v>0</v>
      </c>
      <c r="W15" s="35">
        <f>'N0n-plan'!T64</f>
        <v>0</v>
      </c>
      <c r="X15" s="35">
        <f>'N0n-plan'!U64</f>
        <v>0</v>
      </c>
      <c r="Y15" s="39">
        <f>'N0n-plan'!V64</f>
        <v>0</v>
      </c>
      <c r="Z15" s="39">
        <f>'N0n-plan'!W64</f>
        <v>0</v>
      </c>
      <c r="AA15" s="39">
        <f>'N0n-plan'!$X$64</f>
        <v>0</v>
      </c>
      <c r="AB15" s="16">
        <f>'N0n-plan'!Y64</f>
        <v>0</v>
      </c>
      <c r="AC15" s="16">
        <f>'N0n-plan'!Z64</f>
        <v>0</v>
      </c>
      <c r="AD15" s="16">
        <f>'N0n-plan'!AA64</f>
        <v>0</v>
      </c>
    </row>
    <row r="16" spans="1:30" s="7" customFormat="1" ht="19.5" customHeight="1" thickBot="1">
      <c r="A16" s="68">
        <v>8</v>
      </c>
      <c r="B16" s="83" t="s">
        <v>45</v>
      </c>
      <c r="C16" s="14" t="e">
        <f>'N0n-plan'!#REF!</f>
        <v>#REF!</v>
      </c>
      <c r="D16" s="14" t="e">
        <f>'N0n-plan'!#REF!</f>
        <v>#REF!</v>
      </c>
      <c r="E16" s="14" t="e">
        <f>'N0n-plan'!#REF!</f>
        <v>#REF!</v>
      </c>
      <c r="F16" s="14">
        <f>'N0n-plan'!C78</f>
        <v>38.60000000000001</v>
      </c>
      <c r="G16" s="14">
        <f>'N0n-plan'!D78</f>
        <v>38.000000000000014</v>
      </c>
      <c r="H16" s="14">
        <f>'N0n-plan'!E78</f>
        <v>35.92000000000001</v>
      </c>
      <c r="I16" s="14">
        <f>'N0n-plan'!F78</f>
        <v>40.980000000000004</v>
      </c>
      <c r="J16" s="14">
        <f>'N0n-plan'!G78</f>
        <v>40.650000000000006</v>
      </c>
      <c r="K16" s="14">
        <f>'N0n-plan'!H78</f>
        <v>35.709999999999994</v>
      </c>
      <c r="L16" s="18">
        <f>'N0n-plan'!I78</f>
        <v>45.800000000000004</v>
      </c>
      <c r="M16" s="18">
        <f>'N0n-plan'!J78</f>
        <v>45.75</v>
      </c>
      <c r="N16" s="18">
        <f>'N0n-plan'!K78</f>
        <v>51.36</v>
      </c>
      <c r="O16" s="14">
        <f>'N0n-plan'!L78</f>
        <v>59.699999999999996</v>
      </c>
      <c r="P16" s="14">
        <f>'N0n-plan'!M78</f>
        <v>72.36000000000001</v>
      </c>
      <c r="Q16" s="14">
        <f>'N0n-plan'!N78</f>
        <v>71.133</v>
      </c>
      <c r="R16" s="35">
        <f>'N0n-plan'!O78</f>
        <v>59.09</v>
      </c>
      <c r="S16" s="35">
        <f>'N0n-plan'!P78</f>
        <v>58.800000000000004</v>
      </c>
      <c r="T16" s="35">
        <f>'N0n-plan'!$Q$78</f>
        <v>74.66</v>
      </c>
      <c r="U16" s="35">
        <f>'N0n-plan'!R78</f>
        <v>65.94</v>
      </c>
      <c r="V16" s="35">
        <f>'N0n-plan'!S78</f>
        <v>65.85</v>
      </c>
      <c r="W16" s="35">
        <f>'N0n-plan'!T78</f>
        <v>68.83</v>
      </c>
      <c r="X16" s="35">
        <f>'N0n-plan'!U78</f>
        <v>74</v>
      </c>
      <c r="Y16" s="39">
        <f>'N0n-plan'!V78</f>
        <v>75.55000000000001</v>
      </c>
      <c r="Z16" s="39">
        <f>'N0n-plan'!W78</f>
        <v>83.83</v>
      </c>
      <c r="AA16" s="39">
        <f>'N0n-plan'!$X$78</f>
        <v>82.23</v>
      </c>
      <c r="AB16" s="16">
        <f>'N0n-plan'!Y78</f>
        <v>84.41000000000001</v>
      </c>
      <c r="AC16" s="16">
        <f>'N0n-plan'!Z78</f>
        <v>86.92</v>
      </c>
      <c r="AD16" s="16">
        <f>'N0n-plan'!AA78</f>
        <v>92.55999999999999</v>
      </c>
    </row>
    <row r="17" spans="1:30" s="7" customFormat="1" ht="19.5" customHeight="1" thickBot="1">
      <c r="A17" s="68">
        <v>9</v>
      </c>
      <c r="B17" s="83" t="s">
        <v>46</v>
      </c>
      <c r="C17" s="14" t="e">
        <f>'N0n-plan'!#REF!</f>
        <v>#REF!</v>
      </c>
      <c r="D17" s="14" t="e">
        <f>'N0n-plan'!#REF!</f>
        <v>#REF!</v>
      </c>
      <c r="E17" s="14" t="e">
        <f>'N0n-plan'!#REF!</f>
        <v>#REF!</v>
      </c>
      <c r="F17" s="14">
        <f>'N0n-plan'!C89</f>
        <v>26.85</v>
      </c>
      <c r="G17" s="14">
        <f>'N0n-plan'!D89</f>
        <v>26.14</v>
      </c>
      <c r="H17" s="14">
        <f>'N0n-plan'!E89</f>
        <v>24.529999999999998</v>
      </c>
      <c r="I17" s="14">
        <f>'N0n-plan'!F89</f>
        <v>28.550000000000004</v>
      </c>
      <c r="J17" s="14">
        <f>'N0n-plan'!G89</f>
        <v>28.130000000000003</v>
      </c>
      <c r="K17" s="14">
        <f>'N0n-plan'!H89</f>
        <v>25.51</v>
      </c>
      <c r="L17" s="18">
        <f>'N0n-plan'!I89</f>
        <v>30.6</v>
      </c>
      <c r="M17" s="18">
        <f>'N0n-plan'!J89</f>
        <v>33.65</v>
      </c>
      <c r="N17" s="18">
        <f>'N0n-plan'!K89</f>
        <v>35.32000000000001</v>
      </c>
      <c r="O17" s="14">
        <f>'N0n-plan'!L89</f>
        <v>40.1</v>
      </c>
      <c r="P17" s="14">
        <f>'N0n-plan'!M89</f>
        <v>40.62</v>
      </c>
      <c r="Q17" s="14">
        <f>'N0n-plan'!N89</f>
        <v>44.98999999999999</v>
      </c>
      <c r="R17" s="35">
        <f>'N0n-plan'!O89</f>
        <v>40.92000000000001</v>
      </c>
      <c r="S17" s="35">
        <f>'N0n-plan'!P89</f>
        <v>40.92000000000001</v>
      </c>
      <c r="T17" s="35">
        <f>'N0n-plan'!$Q$89</f>
        <v>43.120000000000005</v>
      </c>
      <c r="U17" s="35">
        <f>'N0n-plan'!R89</f>
        <v>44.33999999999999</v>
      </c>
      <c r="V17" s="35">
        <f>'N0n-plan'!S89</f>
        <v>44.03999999999999</v>
      </c>
      <c r="W17" s="35">
        <f>'N0n-plan'!T89</f>
        <v>42.57999999999999</v>
      </c>
      <c r="X17" s="35">
        <f>'N0n-plan'!U89</f>
        <v>44.309999999999995</v>
      </c>
      <c r="Y17" s="39">
        <f>'N0n-plan'!V89</f>
        <v>43.55000000000001</v>
      </c>
      <c r="Z17" s="39">
        <f>'N0n-plan'!W89</f>
        <v>43.599999999999994</v>
      </c>
      <c r="AA17" s="39">
        <f>'N0n-plan'!$X$89</f>
        <v>47.309999999999995</v>
      </c>
      <c r="AB17" s="16">
        <f>'N0n-plan'!Y89</f>
        <v>46.41</v>
      </c>
      <c r="AC17" s="16">
        <f>'N0n-plan'!Z89</f>
        <v>43.27</v>
      </c>
      <c r="AD17" s="16">
        <f>'N0n-plan'!AA89</f>
        <v>51.169999999999995</v>
      </c>
    </row>
    <row r="18" spans="1:30" s="7" customFormat="1" ht="19.5" customHeight="1" thickBot="1">
      <c r="A18" s="68">
        <v>10</v>
      </c>
      <c r="B18" s="84" t="s">
        <v>47</v>
      </c>
      <c r="C18" s="14" t="e">
        <f>'N0n-plan'!#REF!</f>
        <v>#REF!</v>
      </c>
      <c r="D18" s="14" t="e">
        <f>'N0n-plan'!#REF!</f>
        <v>#REF!</v>
      </c>
      <c r="E18" s="14" t="e">
        <f>'N0n-plan'!#REF!</f>
        <v>#REF!</v>
      </c>
      <c r="F18" s="14">
        <f>'N0n-plan'!C101</f>
        <v>5.63</v>
      </c>
      <c r="G18" s="14">
        <f>'N0n-plan'!D101</f>
        <v>3.1499999999999995</v>
      </c>
      <c r="H18" s="14">
        <f>'N0n-plan'!E101</f>
        <v>2.73</v>
      </c>
      <c r="I18" s="14">
        <f>'N0n-plan'!F101</f>
        <v>5.739999999999999</v>
      </c>
      <c r="J18" s="14">
        <f>'N0n-plan'!G101</f>
        <v>3.67</v>
      </c>
      <c r="K18" s="14">
        <f>'N0n-plan'!H101</f>
        <v>3.9399999999999995</v>
      </c>
      <c r="L18" s="18">
        <f>'N0n-plan'!I101</f>
        <v>5.789999999999999</v>
      </c>
      <c r="M18" s="18">
        <f>'N0n-plan'!J101</f>
        <v>5.429999999999999</v>
      </c>
      <c r="N18" s="18">
        <f>'N0n-plan'!K101</f>
        <v>0.9999999999999999</v>
      </c>
      <c r="O18" s="14">
        <f>'N0n-plan'!L101</f>
        <v>6.03</v>
      </c>
      <c r="P18" s="14">
        <f>'N0n-plan'!M101</f>
        <v>5.670000000000001</v>
      </c>
      <c r="Q18" s="14">
        <f>'N0n-plan'!N101</f>
        <v>3.8599999999999994</v>
      </c>
      <c r="R18" s="35">
        <f>'N0n-plan'!O101</f>
        <v>6.06</v>
      </c>
      <c r="S18" s="35">
        <f>'N0n-plan'!P101</f>
        <v>6.06</v>
      </c>
      <c r="T18" s="35">
        <f>'N0n-plan'!$Q$101</f>
        <v>3.64</v>
      </c>
      <c r="U18" s="35">
        <f>'N0n-plan'!R101</f>
        <v>6.11</v>
      </c>
      <c r="V18" s="35">
        <f>'N0n-plan'!S101</f>
        <v>4.109999999999999</v>
      </c>
      <c r="W18" s="35">
        <f>'N0n-plan'!T101</f>
        <v>0.65</v>
      </c>
      <c r="X18" s="35">
        <f>'N0n-plan'!U101</f>
        <v>3.59</v>
      </c>
      <c r="Y18" s="39">
        <f>'N0n-plan'!V101</f>
        <v>3.29</v>
      </c>
      <c r="Z18" s="39">
        <f>'N0n-plan'!W101</f>
        <v>0.38</v>
      </c>
      <c r="AA18" s="39">
        <f>'N0n-plan'!$X$101</f>
        <v>3.54</v>
      </c>
      <c r="AB18" s="16">
        <f>'N0n-plan'!Y101</f>
        <v>2.4699999999999998</v>
      </c>
      <c r="AC18" s="16">
        <f>'N0n-plan'!Z101</f>
        <v>1.5300000000000002</v>
      </c>
      <c r="AD18" s="16">
        <f>'N0n-plan'!AA101</f>
        <v>3.98</v>
      </c>
    </row>
    <row r="19" spans="1:30" s="7" customFormat="1" ht="19.5" customHeight="1" thickBot="1">
      <c r="A19" s="68">
        <v>11</v>
      </c>
      <c r="B19" s="83" t="s">
        <v>48</v>
      </c>
      <c r="C19" s="14"/>
      <c r="D19" s="14"/>
      <c r="E19" s="14"/>
      <c r="F19" s="14">
        <v>23.65</v>
      </c>
      <c r="G19" s="14">
        <v>31.8</v>
      </c>
      <c r="H19" s="14">
        <v>43.42</v>
      </c>
      <c r="I19" s="14">
        <v>19.85</v>
      </c>
      <c r="J19" s="14">
        <v>19.61</v>
      </c>
      <c r="K19" s="14">
        <f>'N0n-plan'!H110</f>
        <v>11.23</v>
      </c>
      <c r="L19" s="18">
        <f>'N0n-plan'!I110</f>
        <v>15.350000000000001</v>
      </c>
      <c r="M19" s="18">
        <f>'N0n-plan'!J110</f>
        <v>14.3</v>
      </c>
      <c r="N19" s="18">
        <f>'N0n-plan'!K110</f>
        <v>16.97</v>
      </c>
      <c r="O19" s="14">
        <f>'N0n-plan'!L110</f>
        <v>19</v>
      </c>
      <c r="P19" s="14">
        <f>'N0n-plan'!M110</f>
        <v>20.220000000000002</v>
      </c>
      <c r="Q19" s="14">
        <f>'N0n-plan'!N110</f>
        <v>16.509999999999998</v>
      </c>
      <c r="R19" s="35">
        <f>'N0n-plan'!O110</f>
        <v>18.330000000000002</v>
      </c>
      <c r="S19" s="35">
        <f>'N0n-plan'!P110</f>
        <v>18.02</v>
      </c>
      <c r="T19" s="35">
        <f>'N0n-plan'!$Q$110</f>
        <v>16.650000000000002</v>
      </c>
      <c r="U19" s="35">
        <f>'N0n-plan'!R110</f>
        <v>19.300000000000004</v>
      </c>
      <c r="V19" s="35">
        <f>'N0n-plan'!S110</f>
        <v>18.89</v>
      </c>
      <c r="W19" s="35">
        <f>'N0n-plan'!T110</f>
        <v>18.1</v>
      </c>
      <c r="X19" s="35">
        <f>'N0n-plan'!U110</f>
        <v>18.959999999999997</v>
      </c>
      <c r="Y19" s="39">
        <f>'N0n-plan'!V110</f>
        <v>20.589999999999996</v>
      </c>
      <c r="Z19" s="39">
        <f>'N0n-plan'!W110</f>
        <v>20.59</v>
      </c>
      <c r="AA19" s="39">
        <f>'N0n-plan'!$X$110</f>
        <v>22.27</v>
      </c>
      <c r="AB19" s="16">
        <f>'N0n-plan'!Y110</f>
        <v>23.369999999999997</v>
      </c>
      <c r="AC19" s="16">
        <f>'N0n-plan'!Z110</f>
        <v>23.240000000000002</v>
      </c>
      <c r="AD19" s="16">
        <f>'N0n-plan'!AA110</f>
        <v>25.72</v>
      </c>
    </row>
    <row r="20" spans="1:30" ht="22.5" customHeight="1" thickBot="1">
      <c r="A20" s="68">
        <v>12</v>
      </c>
      <c r="B20" s="83" t="s">
        <v>49</v>
      </c>
      <c r="C20" s="14" t="e">
        <f>'N0n-plan'!#REF!</f>
        <v>#REF!</v>
      </c>
      <c r="D20" s="14" t="e">
        <f>'N0n-plan'!#REF!</f>
        <v>#REF!</v>
      </c>
      <c r="E20" s="14" t="e">
        <f>'N0n-plan'!#REF!</f>
        <v>#REF!</v>
      </c>
      <c r="F20" s="14">
        <f>'N0n-plan'!C118</f>
        <v>0.01</v>
      </c>
      <c r="G20" s="14">
        <f>'N0n-plan'!D118</f>
        <v>10.05</v>
      </c>
      <c r="H20" s="14">
        <f>'N0n-plan'!E118</f>
        <v>9.850000000000001</v>
      </c>
      <c r="I20" s="14">
        <f>'N0n-plan'!F118</f>
        <v>10.07</v>
      </c>
      <c r="J20" s="14">
        <f>'N0n-plan'!G118</f>
        <v>87.25999999999999</v>
      </c>
      <c r="K20" s="14">
        <f>'N0n-plan'!H118</f>
        <v>44.910000000000004</v>
      </c>
      <c r="L20" s="18">
        <f>'N0n-plan'!I118</f>
        <v>33.21</v>
      </c>
      <c r="M20" s="18">
        <f>'N0n-plan'!J118</f>
        <v>87.51</v>
      </c>
      <c r="N20" s="18">
        <f>'N0n-plan'!K118</f>
        <v>74.44</v>
      </c>
      <c r="O20" s="14">
        <f>'N0n-plan'!L118</f>
        <v>62.72</v>
      </c>
      <c r="P20" s="14">
        <f>'N0n-plan'!M118</f>
        <v>59.58</v>
      </c>
      <c r="Q20" s="14">
        <f>'N0n-plan'!N118</f>
        <v>58.379999999999995</v>
      </c>
      <c r="R20" s="35">
        <f>'N0n-plan'!O118</f>
        <v>3.3099999999999996</v>
      </c>
      <c r="S20" s="35">
        <f>'N0n-plan'!P118</f>
        <v>86.50999999999999</v>
      </c>
      <c r="T20" s="35">
        <f>'N0n-plan'!$Q$118</f>
        <v>66.29</v>
      </c>
      <c r="U20" s="35">
        <f>'N0n-plan'!R118</f>
        <v>2.5199999999999996</v>
      </c>
      <c r="V20" s="35">
        <f>'N0n-plan'!S118</f>
        <v>22.520000000000003</v>
      </c>
      <c r="W20" s="35">
        <f>'N0n-plan'!T118</f>
        <v>21.62</v>
      </c>
      <c r="X20" s="35">
        <f>'N0n-plan'!U118</f>
        <v>2.32</v>
      </c>
      <c r="Y20" s="38">
        <f>'N0n-plan'!V118</f>
        <v>2.09</v>
      </c>
      <c r="Z20" s="38">
        <f>'N0n-plan'!W118</f>
        <v>1.89</v>
      </c>
      <c r="AA20" s="38">
        <f>'N0n-plan'!$X$118</f>
        <v>2.32</v>
      </c>
      <c r="AB20" s="47">
        <f>'N0n-plan'!Y118</f>
        <v>2.0799999999999996</v>
      </c>
      <c r="AC20" s="47">
        <f>'N0n-plan'!Z118</f>
        <v>1.02</v>
      </c>
      <c r="AD20" s="47">
        <f>'N0n-plan'!AA118</f>
        <v>1.62</v>
      </c>
    </row>
    <row r="21" spans="1:30" ht="22.5" customHeight="1" thickBot="1">
      <c r="A21" s="15"/>
      <c r="B21" s="85" t="s">
        <v>50</v>
      </c>
      <c r="C21" s="15" t="e">
        <f aca="true" t="shared" si="0" ref="C21:W21">SUM(C9:C20)</f>
        <v>#REF!</v>
      </c>
      <c r="D21" s="15" t="e">
        <f t="shared" si="0"/>
        <v>#REF!</v>
      </c>
      <c r="E21" s="15" t="e">
        <f t="shared" si="0"/>
        <v>#REF!</v>
      </c>
      <c r="F21" s="15">
        <f t="shared" si="0"/>
        <v>349.99999999999994</v>
      </c>
      <c r="G21" s="15">
        <f t="shared" si="0"/>
        <v>360</v>
      </c>
      <c r="H21" s="15">
        <f t="shared" si="0"/>
        <v>360.84000000000003</v>
      </c>
      <c r="I21" s="15">
        <f t="shared" si="0"/>
        <v>375.61000000000007</v>
      </c>
      <c r="J21" s="15">
        <f t="shared" si="0"/>
        <v>448.99999999999994</v>
      </c>
      <c r="K21" s="15">
        <f t="shared" si="0"/>
        <v>383.04</v>
      </c>
      <c r="L21" s="15">
        <f t="shared" si="0"/>
        <v>423</v>
      </c>
      <c r="M21" s="15">
        <f t="shared" si="0"/>
        <v>507.99999999999994</v>
      </c>
      <c r="N21" s="15">
        <f t="shared" si="0"/>
        <v>521.55</v>
      </c>
      <c r="O21" s="15">
        <f t="shared" si="0"/>
        <v>576</v>
      </c>
      <c r="P21" s="15">
        <f t="shared" si="0"/>
        <v>624</v>
      </c>
      <c r="Q21" s="15">
        <f t="shared" si="0"/>
        <v>604.5529999999999</v>
      </c>
      <c r="R21" s="36">
        <f t="shared" si="0"/>
        <v>503</v>
      </c>
      <c r="S21" s="36">
        <f t="shared" si="0"/>
        <v>586.2</v>
      </c>
      <c r="T21" s="36">
        <f t="shared" si="0"/>
        <v>594.3499999999999</v>
      </c>
      <c r="U21" s="36">
        <f t="shared" si="0"/>
        <v>552.9999999999999</v>
      </c>
      <c r="V21" s="36">
        <f t="shared" si="0"/>
        <v>572.9999999999999</v>
      </c>
      <c r="W21" s="36">
        <f t="shared" si="0"/>
        <v>561.7900000000001</v>
      </c>
      <c r="X21" s="36">
        <f aca="true" t="shared" si="1" ref="X21:AD21">SUM(X9:X20)</f>
        <v>583</v>
      </c>
      <c r="Y21" s="37">
        <f t="shared" si="1"/>
        <v>586.1500000000001</v>
      </c>
      <c r="Z21" s="37">
        <f t="shared" si="1"/>
        <v>587.1500000000001</v>
      </c>
      <c r="AA21" s="37">
        <f t="shared" si="1"/>
        <v>626.9999999999999</v>
      </c>
      <c r="AB21" s="37">
        <f t="shared" si="1"/>
        <v>624.8</v>
      </c>
      <c r="AC21" s="37">
        <f t="shared" si="1"/>
        <v>611.5999999999999</v>
      </c>
      <c r="AD21" s="37">
        <f t="shared" si="1"/>
        <v>676</v>
      </c>
    </row>
    <row r="22" spans="1:30" ht="22.5" customHeight="1">
      <c r="A22" s="80" t="s">
        <v>147</v>
      </c>
      <c r="B22" s="8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9"/>
      <c r="S22" s="89"/>
      <c r="T22" s="89"/>
      <c r="U22" s="89"/>
      <c r="V22" s="89"/>
      <c r="W22" s="89"/>
      <c r="X22" s="89"/>
      <c r="Y22" s="90"/>
      <c r="Z22" s="90"/>
      <c r="AA22" s="90"/>
      <c r="AB22" s="90"/>
      <c r="AC22" s="90"/>
      <c r="AD22" s="90"/>
    </row>
    <row r="23" spans="1:30" s="80" customFormat="1" ht="80.2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</row>
    <row r="24" spans="1:30" s="80" customFormat="1" ht="15">
      <c r="A24" s="128" t="s">
        <v>60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</row>
    <row r="25" spans="1:30" s="80" customFormat="1" ht="24.75" customHeight="1">
      <c r="A25" s="81"/>
      <c r="B25" s="132" t="s">
        <v>148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3" t="s">
        <v>149</v>
      </c>
      <c r="T25" s="134"/>
      <c r="U25" s="134"/>
      <c r="V25" s="135"/>
      <c r="W25" s="129" t="s">
        <v>151</v>
      </c>
      <c r="X25" s="129"/>
      <c r="Y25" s="129"/>
      <c r="Z25" s="129"/>
      <c r="AA25" s="129"/>
      <c r="AB25" s="129"/>
      <c r="AC25" s="129"/>
      <c r="AD25" s="129"/>
    </row>
    <row r="26" spans="1:30" s="80" customFormat="1" ht="15">
      <c r="A26" s="81"/>
      <c r="B26" s="127" t="s">
        <v>56</v>
      </c>
      <c r="C26" s="127"/>
      <c r="D26" s="12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79"/>
      <c r="R26" s="79" t="s">
        <v>37</v>
      </c>
      <c r="S26" s="127" t="s">
        <v>36</v>
      </c>
      <c r="T26" s="127"/>
      <c r="U26" s="127" t="s">
        <v>61</v>
      </c>
      <c r="V26" s="127"/>
      <c r="W26" s="127" t="s">
        <v>150</v>
      </c>
      <c r="X26" s="127"/>
      <c r="Y26" s="127"/>
      <c r="Z26" s="127" t="s">
        <v>61</v>
      </c>
      <c r="AA26" s="127"/>
      <c r="AB26" s="127"/>
      <c r="AC26" s="127"/>
      <c r="AD26" s="127"/>
    </row>
    <row r="27" spans="1:30" s="80" customFormat="1" ht="15">
      <c r="A27" s="81"/>
      <c r="B27" s="82">
        <v>4119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1"/>
      <c r="Q27" s="81"/>
      <c r="R27" s="81">
        <v>548.91</v>
      </c>
      <c r="S27" s="130">
        <v>3540</v>
      </c>
      <c r="T27" s="130"/>
      <c r="U27" s="131">
        <v>441</v>
      </c>
      <c r="V27" s="131"/>
      <c r="W27" s="130">
        <v>579</v>
      </c>
      <c r="X27" s="130"/>
      <c r="Y27" s="130"/>
      <c r="Z27" s="130">
        <v>107.91</v>
      </c>
      <c r="AA27" s="130"/>
      <c r="AB27" s="130"/>
      <c r="AC27" s="130"/>
      <c r="AD27" s="130"/>
    </row>
  </sheetData>
  <sheetProtection selectLockedCells="1" selectUnlockedCells="1"/>
  <mergeCells count="57">
    <mergeCell ref="A1:AD1"/>
    <mergeCell ref="A2:AD2"/>
    <mergeCell ref="A3:AD3"/>
    <mergeCell ref="E6:E7"/>
    <mergeCell ref="B5:B7"/>
    <mergeCell ref="C6:C7"/>
    <mergeCell ref="O6:O7"/>
    <mergeCell ref="J6:J7"/>
    <mergeCell ref="A4:AD4"/>
    <mergeCell ref="AA5:AC5"/>
    <mergeCell ref="R5:T5"/>
    <mergeCell ref="I5:K5"/>
    <mergeCell ref="L6:L7"/>
    <mergeCell ref="P6:P7"/>
    <mergeCell ref="X6:X7"/>
    <mergeCell ref="U6:U7"/>
    <mergeCell ref="W6:W7"/>
    <mergeCell ref="U5:W5"/>
    <mergeCell ref="I6:I7"/>
    <mergeCell ref="AA6:AA7"/>
    <mergeCell ref="M6:M7"/>
    <mergeCell ref="T6:T7"/>
    <mergeCell ref="K6:K7"/>
    <mergeCell ref="AD6:AD7"/>
    <mergeCell ref="Z6:Z7"/>
    <mergeCell ref="AB6:AB7"/>
    <mergeCell ref="AC6:AC7"/>
    <mergeCell ref="A5:A7"/>
    <mergeCell ref="F5:H5"/>
    <mergeCell ref="L5:N5"/>
    <mergeCell ref="D6:D7"/>
    <mergeCell ref="S6:S7"/>
    <mergeCell ref="Q6:Q7"/>
    <mergeCell ref="G6:G7"/>
    <mergeCell ref="N6:N7"/>
    <mergeCell ref="H6:H7"/>
    <mergeCell ref="C5:E5"/>
    <mergeCell ref="B25:R25"/>
    <mergeCell ref="S25:V25"/>
    <mergeCell ref="S26:T26"/>
    <mergeCell ref="U26:V26"/>
    <mergeCell ref="X5:Z5"/>
    <mergeCell ref="Y6:Y7"/>
    <mergeCell ref="F6:F7"/>
    <mergeCell ref="O5:Q5"/>
    <mergeCell ref="V6:V7"/>
    <mergeCell ref="R6:R7"/>
    <mergeCell ref="A23:AD23"/>
    <mergeCell ref="B26:D26"/>
    <mergeCell ref="A24:AD24"/>
    <mergeCell ref="W25:AD25"/>
    <mergeCell ref="Z26:AD26"/>
    <mergeCell ref="W27:Y27"/>
    <mergeCell ref="Z27:AD27"/>
    <mergeCell ref="S27:T27"/>
    <mergeCell ref="U27:V27"/>
    <mergeCell ref="W26:Y26"/>
  </mergeCells>
  <printOptions/>
  <pageMargins left="0.94488188976378" right="0" top="0.196850393700787" bottom="0.15748031496063" header="0.15748031496063" footer="0.15748031496063"/>
  <pageSetup firstPageNumber="611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DEPTT. OF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c rathore</dc:creator>
  <cp:keywords/>
  <dc:description/>
  <cp:lastModifiedBy>HINDI</cp:lastModifiedBy>
  <cp:lastPrinted>2014-07-04T07:09:49Z</cp:lastPrinted>
  <dcterms:created xsi:type="dcterms:W3CDTF">2000-09-13T18:32:41Z</dcterms:created>
  <dcterms:modified xsi:type="dcterms:W3CDTF">2014-07-04T07:09:50Z</dcterms:modified>
  <cp:category/>
  <cp:version/>
  <cp:contentType/>
  <cp:contentStatus/>
</cp:coreProperties>
</file>